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1320" windowWidth="9720" windowHeight="6120" tabRatio="606"/>
  </bookViews>
  <sheets>
    <sheet name="приложение 1" sheetId="66" r:id="rId1"/>
  </sheets>
  <definedNames>
    <definedName name="_xlnm.Print_Titles" localSheetId="0">'приложение 1'!$7:$7</definedName>
    <definedName name="_xlnm.Print_Area" localSheetId="0">'приложение 1'!$A$1:$F$134</definedName>
  </definedNames>
  <calcPr calcId="145621"/>
</workbook>
</file>

<file path=xl/calcChain.xml><?xml version="1.0" encoding="utf-8"?>
<calcChain xmlns="http://schemas.openxmlformats.org/spreadsheetml/2006/main">
  <c r="F9" i="66" l="1"/>
  <c r="F10" i="66"/>
  <c r="F13" i="66"/>
  <c r="F14" i="66"/>
  <c r="F15" i="66"/>
  <c r="F16" i="66"/>
  <c r="F17" i="66"/>
  <c r="F18" i="66"/>
  <c r="F21" i="66"/>
  <c r="F22" i="66"/>
  <c r="F24" i="66"/>
  <c r="F25" i="66"/>
  <c r="F27" i="66"/>
  <c r="F29" i="66"/>
  <c r="F30" i="66"/>
  <c r="F32" i="66"/>
  <c r="F33" i="66"/>
  <c r="F36" i="66"/>
  <c r="F37" i="66"/>
  <c r="F38" i="66"/>
  <c r="F40" i="66"/>
  <c r="F41" i="66"/>
  <c r="F43" i="66"/>
  <c r="F44" i="66"/>
  <c r="F45" i="66"/>
  <c r="F47" i="66"/>
  <c r="F48" i="66"/>
  <c r="F50" i="66"/>
  <c r="F51" i="66"/>
  <c r="F52" i="66"/>
  <c r="F53" i="66"/>
  <c r="F54" i="66"/>
  <c r="F55" i="66"/>
  <c r="F56" i="66"/>
  <c r="F57" i="66"/>
  <c r="F58" i="66"/>
  <c r="F61" i="66"/>
  <c r="F63" i="66"/>
  <c r="F64" i="66"/>
  <c r="F68" i="66"/>
  <c r="F69" i="66"/>
  <c r="F70" i="66"/>
  <c r="F71" i="66"/>
  <c r="F72" i="66"/>
  <c r="F74" i="66"/>
  <c r="F75" i="66"/>
  <c r="F78" i="66"/>
  <c r="F79" i="66"/>
  <c r="F80" i="66"/>
  <c r="F81" i="66"/>
  <c r="F82" i="66"/>
  <c r="F83" i="66"/>
  <c r="F84" i="66"/>
  <c r="F85" i="66"/>
  <c r="F86" i="66"/>
  <c r="F87" i="66"/>
  <c r="F88" i="66"/>
  <c r="F89" i="66"/>
  <c r="F90" i="66"/>
  <c r="F91" i="66"/>
  <c r="F92" i="66"/>
  <c r="F93" i="66"/>
  <c r="F94" i="66"/>
  <c r="F95" i="66"/>
  <c r="F96" i="66"/>
  <c r="F97" i="66"/>
  <c r="F98" i="66"/>
  <c r="F99" i="66"/>
  <c r="F100" i="66"/>
  <c r="F102" i="66"/>
  <c r="F104" i="66"/>
  <c r="F105" i="66"/>
  <c r="F106" i="66"/>
  <c r="F107" i="66"/>
  <c r="F108" i="66"/>
  <c r="F109" i="66"/>
  <c r="F110" i="66"/>
  <c r="F111" i="66"/>
  <c r="F112" i="66"/>
  <c r="F113" i="66"/>
  <c r="F114" i="66"/>
  <c r="F115" i="66"/>
  <c r="F116" i="66"/>
  <c r="F117" i="66"/>
  <c r="F118" i="66"/>
  <c r="F119" i="66"/>
  <c r="F120" i="66"/>
  <c r="F121" i="66"/>
  <c r="F122" i="66"/>
  <c r="F123" i="66"/>
  <c r="F124" i="66"/>
  <c r="F125" i="66"/>
  <c r="F126" i="66"/>
  <c r="F127" i="66"/>
  <c r="F128" i="66"/>
  <c r="F129" i="66"/>
  <c r="F132" i="66"/>
  <c r="F133" i="66"/>
  <c r="E130" i="66" l="1"/>
  <c r="E122" i="66"/>
  <c r="E118" i="66" s="1"/>
  <c r="E115" i="66"/>
  <c r="E103" i="66"/>
  <c r="F103" i="66" s="1"/>
  <c r="E89" i="66"/>
  <c r="E83" i="66"/>
  <c r="E82" i="66"/>
  <c r="E78" i="66"/>
  <c r="E73" i="66"/>
  <c r="F73" i="66" s="1"/>
  <c r="E67" i="66"/>
  <c r="E62" i="66"/>
  <c r="F62" i="66" s="1"/>
  <c r="E60" i="66"/>
  <c r="F60" i="66" s="1"/>
  <c r="E59" i="66"/>
  <c r="F59" i="66" s="1"/>
  <c r="E56" i="66"/>
  <c r="E53" i="66"/>
  <c r="E52" i="66"/>
  <c r="E49" i="66"/>
  <c r="F49" i="66" s="1"/>
  <c r="E46" i="66"/>
  <c r="F46" i="66" s="1"/>
  <c r="E39" i="66"/>
  <c r="F39" i="66" s="1"/>
  <c r="E35" i="66"/>
  <c r="F35" i="66" s="1"/>
  <c r="E31" i="66"/>
  <c r="F31" i="66" s="1"/>
  <c r="E28" i="66"/>
  <c r="F28" i="66" s="1"/>
  <c r="E20" i="66"/>
  <c r="E12" i="66"/>
  <c r="F12" i="66" s="1"/>
  <c r="E9" i="66"/>
  <c r="E101" i="66" l="1"/>
  <c r="F101" i="66" s="1"/>
  <c r="E66" i="66"/>
  <c r="F66" i="66" s="1"/>
  <c r="F67" i="66"/>
  <c r="E34" i="66"/>
  <c r="F34" i="66" s="1"/>
  <c r="E26" i="66"/>
  <c r="F26" i="66" s="1"/>
  <c r="E19" i="66"/>
  <c r="F19" i="66" s="1"/>
  <c r="F20" i="66"/>
  <c r="E11" i="66"/>
  <c r="F11" i="66" s="1"/>
  <c r="E77" i="66"/>
  <c r="E76" i="66" l="1"/>
  <c r="F76" i="66" s="1"/>
  <c r="F77" i="66"/>
  <c r="E8" i="66"/>
  <c r="F8" i="66" s="1"/>
  <c r="D49" i="66"/>
  <c r="E134" i="66" l="1"/>
  <c r="F134" i="66" s="1"/>
  <c r="D130" i="66"/>
  <c r="D62" i="66"/>
  <c r="D31" i="66"/>
  <c r="D89" i="66" l="1"/>
  <c r="D60" i="66" l="1"/>
  <c r="D39" i="66" l="1"/>
  <c r="D46" i="66"/>
  <c r="D78" i="66" l="1"/>
  <c r="D73" i="66"/>
  <c r="D59" i="66"/>
  <c r="D12" i="66" l="1"/>
  <c r="D11" i="66" s="1"/>
  <c r="D122" i="66" l="1"/>
  <c r="D83" i="66" l="1"/>
  <c r="D82" i="66" s="1"/>
  <c r="D118" i="66" l="1"/>
  <c r="D103" i="66" l="1"/>
  <c r="D56" i="66" l="1"/>
  <c r="D53" i="66" s="1"/>
  <c r="D52" i="66" s="1"/>
  <c r="D20" i="66" l="1"/>
  <c r="D19" i="66" s="1"/>
  <c r="D67" i="66" l="1"/>
  <c r="D66" i="66" s="1"/>
  <c r="D35" i="66"/>
  <c r="D34" i="66" s="1"/>
  <c r="D115" i="66" l="1"/>
  <c r="D101" i="66" s="1"/>
  <c r="D77" i="66" s="1"/>
  <c r="D76" i="66" s="1"/>
  <c r="D9" i="66"/>
  <c r="D28" i="66"/>
  <c r="D26" i="66" s="1"/>
  <c r="D8" i="66" l="1"/>
  <c r="D134" i="66" l="1"/>
</calcChain>
</file>

<file path=xl/sharedStrings.xml><?xml version="1.0" encoding="utf-8"?>
<sst xmlns="http://schemas.openxmlformats.org/spreadsheetml/2006/main" count="394" uniqueCount="362">
  <si>
    <t>000 1 11 00000 00 0000 000</t>
  </si>
  <si>
    <t>000 1 12 00000 00 0000 000</t>
  </si>
  <si>
    <t>000 1 14 00000 00 0000 000</t>
  </si>
  <si>
    <t>000 1 16 00000 00 0000 000</t>
  </si>
  <si>
    <t>000 2 00 00000 00 0000 000</t>
  </si>
  <si>
    <t>000 1 00 00000 00 0000 000</t>
  </si>
  <si>
    <t>НАЛОГИ НА ПРИБЫЛЬ, ДОХОДЫ</t>
  </si>
  <si>
    <t>НАЛОГИ НА СОВОКУПНЫЙ ДОХОД</t>
  </si>
  <si>
    <t>НАЛОГИ НА ИМУЩЕСТВО</t>
  </si>
  <si>
    <t>ДОХОДЫ ОТ ИСПОЛЬЗОВАНИЯ ИМУЩЕСТВА, НАХОДЯЩЕГОСЯ В ГОСУДАРСТВЕННОЙ И МУНИЦИПАЛЬНОЙ СОБСТВЕННОСТИ</t>
  </si>
  <si>
    <t>ПЛАТЕЖИ ПРИ ПОЛЬЗОВАНИИ ПРИРОДНЫМИ РЕСУРСАМИ</t>
  </si>
  <si>
    <t>ДОХОДЫ ОТ ПРОДАЖИ МАТЕРИАЛЬНЫХ И НЕМАТЕРИАЛЬНЫХ АКТИВОВ</t>
  </si>
  <si>
    <t>000 1 13 00000 00 0000 000</t>
  </si>
  <si>
    <t>ШТРАФЫ, САНКЦИИ, ВОЗМЕЩЕНИЕ УЩЕРБА</t>
  </si>
  <si>
    <t>БЕЗВОЗМЕЗДНЫЕ ПОСТУПЛЕНИЯ</t>
  </si>
  <si>
    <t>000 1 08 00000 00 0000 000</t>
  </si>
  <si>
    <t>Наименование доходов</t>
  </si>
  <si>
    <t>Налог на доходы физических лиц</t>
  </si>
  <si>
    <t>Налог на имущество физических лиц, взимаемый по ставкам, применяемым к объектам налогообложения, расположенным в границах городских округов</t>
  </si>
  <si>
    <t>Единый сельскохозяйственный налог</t>
  </si>
  <si>
    <t>ВСЕГО ДОХОДОВ</t>
  </si>
  <si>
    <t>Прочие субвенции бюджетам городских округов</t>
  </si>
  <si>
    <t>ГОСУДАРСТВЕННАЯ ПОШЛИНА</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</si>
  <si>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</si>
  <si>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Субвенции бюджетам городских округов на выполнение передаваемых полномочий субъектов Российской Федерации</t>
  </si>
  <si>
    <t>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округов, а также средства от продажи права на заключение договоров аренды указанных земельных участков</t>
  </si>
  <si>
    <t>Субвенции бюджетам городских округов на оплату жилищно-коммунальных услуг отдельным категориям граждан</t>
  </si>
  <si>
    <t>Доходы от реализации иного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</si>
  <si>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000 2 02 00000 00 0000 000</t>
  </si>
  <si>
    <t>БЕЗВОЗМЕЗДНЫЕ ПОСТУПЛЕНИЯ ОТ ДРУГИХ БЮДЖЕТОВ БЮДЖЕТНОЙ СИСТЕМЫ РОССИЙСКОЙ ФЕДЕРАЦИИ</t>
  </si>
  <si>
    <t>000 1 01 00000 00 0000 000</t>
  </si>
  <si>
    <t>000 1 01 02000 01 0000 110</t>
  </si>
  <si>
    <t>000 1 05 00000 00 0000 000</t>
  </si>
  <si>
    <t>000 1 05 03000 01 0000 110</t>
  </si>
  <si>
    <t>000 1 06 00000 00 0000 000</t>
  </si>
  <si>
    <t>000 1 06 01020 04 0000 110</t>
  </si>
  <si>
    <t>000 1 06 06000 00 0000 110</t>
  </si>
  <si>
    <t>000 1 08 03010 01 0000 110</t>
  </si>
  <si>
    <t>000 1 14 06012 04 0000 430</t>
  </si>
  <si>
    <t>000 1 11 05012 04 0000 120</t>
  </si>
  <si>
    <t>000 1 14 02043 04 0000 410</t>
  </si>
  <si>
    <t>Субвенции на осуществление государственного полномочия Свердловской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Свердловской области</t>
  </si>
  <si>
    <t>Субвенции на осуществление государственного полномочия Свердловской области по созданию административных комиссий</t>
  </si>
  <si>
    <t>Субвенции на осуществление государственного полномочия Свердловской области по предоставлению отдельным категориям граждан компенсаций расходов на оплату жилого помещения и коммунальных услуг</t>
  </si>
  <si>
    <t>000 1 05 04010 02 0000 110</t>
  </si>
  <si>
    <t>Налог, взимаемый в связи с применением патентной системы налогообложения, зачисляемый в бюджеты городских округов</t>
  </si>
  <si>
    <t>000 1 03 00000 00 0000 110</t>
  </si>
  <si>
    <t>000 1 11 05074 04 0000 120</t>
  </si>
  <si>
    <t>Доходы от сдачи в аренду имущества, составляющего казну городских округов (за исключением земельных участков)</t>
  </si>
  <si>
    <t>000 1 11 05074 04 0003 120</t>
  </si>
  <si>
    <t>000 1 11 05074 04 0010 120</t>
  </si>
  <si>
    <t>000 1 03 02000 01 0000 110</t>
  </si>
  <si>
    <t>Акцизы по подакцизным товарам (продукции), производимым на территории Российской Федерации</t>
  </si>
  <si>
    <t>Земельный налог с организаций, обладающих земельным участком, расположенным в границах городских округов</t>
  </si>
  <si>
    <t>000 1 06 06032 04 0000 110</t>
  </si>
  <si>
    <t>000 1 06 06042 04 0000 110</t>
  </si>
  <si>
    <t>Доходы от сдачи в аренду имущества, составляющего казну городских округов (за исключением земельных участков) (доходы от сдачи в аренду движимого имущества)</t>
  </si>
  <si>
    <t>НАЛОГИ НА ТОВАРЫ (РАБОТЫ, УСЛУГИ), РЕАЛИЗУЕМЫЕ НА ТЕРРИТОРИИ РОССИЙСКОЙ ФЕДЕРАЦИИ</t>
  </si>
  <si>
    <t>Субвенции на финансовое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t>
  </si>
  <si>
    <t>Земельный налог с физических лиц, обладающих земельным участком, расположенным в границах городских округов</t>
  </si>
  <si>
    <t>Налог, взимаемый в связи с применением упрощенной системы налогообложения</t>
  </si>
  <si>
    <t>Субвенции на осуществление государственных полномочий Свердловской области по организации и обеспечению отдыха и оздоровления детей (за исключением детей-сирот и детей, оставшихся без попечения родителей, детей, находящихся в трудной жизненной ситуации) в учебное время, включая мероприятия по обеспечению безопасности их жизни и здоровья</t>
  </si>
  <si>
    <t>000 2 02 30000 00 0000 150</t>
  </si>
  <si>
    <t>000 2 02 30022 04 0000 150</t>
  </si>
  <si>
    <t>000 2 02 30024 04 0000 150</t>
  </si>
  <si>
    <t>000 2 02 35250 04 0000 150</t>
  </si>
  <si>
    <t>000 2 02 39999 04 0000 150</t>
  </si>
  <si>
    <t>ДОХОДЫ ОТ ОКАЗАНИЯ ПЛАТНЫХ УСЛУГ И КОМПЕНСАЦИИ ЗАТРАТ ГОСУДАРСТВА</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</si>
  <si>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</si>
  <si>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</si>
  <si>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</si>
  <si>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Плата по соглашениям об установлении сервитута, заключенным органами местного самоуправления городских округов, государственными или муниципальными предприятиями либо государственными или муниципальными учреждениями в отношении земельных участков, государственная собственность на которые не разграничена и которые расположены в границах городских округов</t>
  </si>
  <si>
    <t>000 1 11 05312 04 0000 120</t>
  </si>
  <si>
    <t>000 1 11 09044 04 0004 120</t>
  </si>
  <si>
    <t>Код классификации доходов бюджета</t>
  </si>
  <si>
    <t>000 2 02 15001 04 0000 150</t>
  </si>
  <si>
    <t>Субвенции на осуществление государственных полномочий Свердловской области по хранению, комплектованию, учету и использованию архивных документов, относящихся к государственной собственности Свердловской области</t>
  </si>
  <si>
    <t>Дотации бюджетам городских округов на выравнивание бюджетной обеспеченности из бюджета субъекта Российской Федерации</t>
  </si>
  <si>
    <t>ДОТАЦИИ БЮДЖЕТАМ БЮДЖЕТНОЙ СИСТЕМЫ РОССИЙСКОЙ ФЕДЕРАЦИИ</t>
  </si>
  <si>
    <t>000 1 13 02994 04 0000 130</t>
  </si>
  <si>
    <t>000 1 13 02994 04 0001 130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</si>
  <si>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(плата за пользование жилыми помещениями (плата за наём) муниципального жилищного фонда)</t>
  </si>
  <si>
    <t>000 1 11 09040 04 0000 120</t>
  </si>
  <si>
    <t>000 2 02 35120 04 0000 150</t>
  </si>
  <si>
    <t>Субвенции бюджетам городских округов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</si>
  <si>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Субвенции на осуществление государственного полномочия Свердловской области в сфере организации мероприятий при осуществлении деятельности по обращению с животными без владельцев</t>
  </si>
  <si>
    <t>Плата за негативное воздействие на окружающую среду</t>
  </si>
  <si>
    <t>000 1 12 01000 01 0000 120</t>
  </si>
  <si>
    <t>000 2 02 15002 04 0000 150</t>
  </si>
  <si>
    <t>000 2 02 20000 00 0000 150</t>
  </si>
  <si>
    <t>СУБСИДИИ БЮДЖЕТАМ БЮДЖЕТНОЙ СИСТЕМЫ РОССИЙСКОЙ ФЕДЕРАЦИИ (МЕЖБЮДЖЕТНЫЕ СУБСИДИИ)</t>
  </si>
  <si>
    <t>000 2 02 29999 04 0000 150</t>
  </si>
  <si>
    <t>Прочие субсидии бюджетам городских округов</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</si>
  <si>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городских округов, и на землях или земельных участках, государственная собственность на которые не разграничена</t>
  </si>
  <si>
    <t>000 1 11 09080 04 0000 120</t>
  </si>
  <si>
    <t>000 1 11 09080 04 0004 120</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</si>
  <si>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городских округов, и на землях или земельных участках, государственная собственность на которые не разграничена (плата по договорам на установку и эксплуатацию рекламной конструкции на землях или земельных участках, государственная собственность на которые не разграничена)</t>
  </si>
  <si>
    <t>000 1 11 09080 04 0002 120</t>
  </si>
  <si>
    <t>000 2 02 35462 04 0000 150</t>
  </si>
  <si>
    <t>Субвенции бюджетам городских округов на компенсацию отдельным категориям граждан оплаты взноса на капитальный ремонт общего имущества в многоквартирном доме</t>
  </si>
  <si>
    <t>Субсидии из областного бюджета бюджетам муниципальных образований, расположенных на территории Свердловской области на осуществление мероприятий по обеспечению питанием обучающихся в муниципальных общеобразовательных организациях</t>
  </si>
  <si>
    <t>Сумма, тысяч рублей</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</si>
  <si>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городских округов, и на землях или земельных участках, государственная собственность на которые не разграничена (плата по договорам на размещение и эксплуатацию нестационарного торгового объекта на землях или земельных участках, государственная собственность на которые не разграничена)</t>
  </si>
  <si>
    <t>Земельный налог</t>
  </si>
  <si>
    <t>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</si>
  <si>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Прочие доходы от компенсации затрат бюджетов городских округов</t>
  </si>
  <si>
    <t>Прочие доходы от компенсации затрат бюджетов городских округов (возврат дебиторской задолженности прошлых лет)</t>
  </si>
  <si>
    <t>Доходы от продажи земельных участков, государственная собственность на которые не разграничена и которые расположены в границах городских округов</t>
  </si>
  <si>
    <t>Дотации бюджетам городских округов на поддержку мер по обеспечению сбалансированности бюджетов</t>
  </si>
  <si>
    <t>СУБВЕНЦИИ БЮДЖЕТАМ БЮДЖЕТНОЙ СИСТЕМЫ РОССИЙСКОЙ ФЕДЕРАЦИИ</t>
  </si>
  <si>
    <t>Субвенции бюджетам городских округов на предоставление гражданам субсидий на оплату жилого помещения и коммунальных услуг</t>
  </si>
  <si>
    <t>Субвенции на финансовое обеспечение государственных гарантий реализации прав на получение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и финансовое обеспечение дополнительного образования детей в муниципальных общеобразовательных организациях</t>
  </si>
  <si>
    <t>000 1 05 01000 00 0000 110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</si>
  <si>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</si>
  <si>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000 2 02 10000 00 0000 150</t>
  </si>
  <si>
    <t>НАЛОГОВЫЕ И НЕНАЛОГОВЫЕ ДОХОДЫ</t>
  </si>
  <si>
    <t>Субвенции на осуществление государственного полномочия Свердловской области по организации проведения на территории Свердловской области мероприятий по предупреждению и ликвидации болезней животных</t>
  </si>
  <si>
    <t>Субсидии из областного бюджета бюджетам муниципальных образований, расположенных на территории Свердловской области, на реализацию мероприятий по поэтапному внедрению Всероссийского физкультурно-спортивного комплекса "Готов к труду и обороне" (ГТО)</t>
  </si>
  <si>
    <t>000 1 17 00000 00 0000 000</t>
  </si>
  <si>
    <t>ПРОЧИЕ НЕНАЛОГОВЫЕ ДОХОДЫ</t>
  </si>
  <si>
    <t>000 1 03 02100 01 0000 110</t>
  </si>
  <si>
    <t>000 1 17 01050 04 0000 180</t>
  </si>
  <si>
    <t>Субсидии из областного бюджета бюджетам муниципальных образований, расположенных на территории Свердловской области, на осуществление мероприятий по обеспечению организации отдыха детей в каникулярное время, включая мероприятия по обеспечению безопасности их жизни и здоровья</t>
  </si>
  <si>
    <t>Акцизы на пиво, напитки, изготавливаемые на основе пива, производимые на территории Российской Федерации</t>
  </si>
  <si>
    <t>Субвенции на осуществление государственного полномочия Свердловской области по предоставлению гражданам, проживающим на территории Свердловской области, меры социальной поддержки по частичному освобождению от платы за коммунальные услуги</t>
  </si>
  <si>
    <t>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округов, а также средства от продажи права на заключение договоров аренды указанных земельных участков (ежегодная арендная плата по результатам торгов)</t>
  </si>
  <si>
    <t>000 1 11 05012 04 0001 120</t>
  </si>
  <si>
    <t>000 1 11 05012 04 0003 120</t>
  </si>
  <si>
    <t>000 1 14 02043 04 0001 410</t>
  </si>
  <si>
    <t>000 1 14 02043 04 0002 410</t>
  </si>
  <si>
    <t>Прочие неналоговые доходы бюджетов городских округов</t>
  </si>
  <si>
    <t>Налог, взимаемый с налогоплательщиков, выбравших в качестве объекта налогообложения доходы</t>
  </si>
  <si>
    <t xml:space="preserve"> Налог, взимаемый с налогоплательщиков, выбравших в качестве объекта налогообложения доходы, уменьшенные на величину расходов</t>
  </si>
  <si>
    <t>000 1 12 01010 01 0000 120</t>
  </si>
  <si>
    <t>Плата за выбросы загрязняющих веществ в атмосферный воздух стационарными объектами</t>
  </si>
  <si>
    <t>000 1 12 01030 01 0000 120</t>
  </si>
  <si>
    <t>Плата за сбросы загрязняющих веществ в водные объекты</t>
  </si>
  <si>
    <t>000 1 12 01040 01 0000 120</t>
  </si>
  <si>
    <t>Плата за размещение отходов производства и потребления</t>
  </si>
  <si>
    <t>000 1 12 01041 01 0000 120</t>
  </si>
  <si>
    <t>Плата за размещение отходов производства</t>
  </si>
  <si>
    <t>000 1 12 01042 01 0000 120</t>
  </si>
  <si>
    <t>Плата за размещение твердых коммунальных отходов</t>
  </si>
  <si>
    <t>2</t>
  </si>
  <si>
    <t>3</t>
  </si>
  <si>
    <t>4</t>
  </si>
  <si>
    <t>1</t>
  </si>
  <si>
    <t>5</t>
  </si>
  <si>
    <t>6</t>
  </si>
  <si>
    <t>7</t>
  </si>
  <si>
    <t>8</t>
  </si>
  <si>
    <t>9</t>
  </si>
  <si>
    <t>10</t>
  </si>
  <si>
    <t>11</t>
  </si>
  <si>
    <t>12</t>
  </si>
  <si>
    <t>13</t>
  </si>
  <si>
    <t>14</t>
  </si>
  <si>
    <t>16</t>
  </si>
  <si>
    <t>17</t>
  </si>
  <si>
    <t>18</t>
  </si>
  <si>
    <t>19</t>
  </si>
  <si>
    <t>20</t>
  </si>
  <si>
    <t>21</t>
  </si>
  <si>
    <t>22</t>
  </si>
  <si>
    <t>23</t>
  </si>
  <si>
    <t>24</t>
  </si>
  <si>
    <t>26</t>
  </si>
  <si>
    <t>27</t>
  </si>
  <si>
    <t>28</t>
  </si>
  <si>
    <t>29</t>
  </si>
  <si>
    <t>30</t>
  </si>
  <si>
    <t>31</t>
  </si>
  <si>
    <t>32</t>
  </si>
  <si>
    <t>33</t>
  </si>
  <si>
    <t>34</t>
  </si>
  <si>
    <t>35</t>
  </si>
  <si>
    <t>36</t>
  </si>
  <si>
    <t>37</t>
  </si>
  <si>
    <t>39</t>
  </si>
  <si>
    <t>40</t>
  </si>
  <si>
    <t>41</t>
  </si>
  <si>
    <t>42</t>
  </si>
  <si>
    <t>43</t>
  </si>
  <si>
    <t>44</t>
  </si>
  <si>
    <t>45</t>
  </si>
  <si>
    <t>46</t>
  </si>
  <si>
    <t>47</t>
  </si>
  <si>
    <t>48</t>
  </si>
  <si>
    <t>49</t>
  </si>
  <si>
    <t>50</t>
  </si>
  <si>
    <t>51</t>
  </si>
  <si>
    <t>52</t>
  </si>
  <si>
    <t>53</t>
  </si>
  <si>
    <t>55</t>
  </si>
  <si>
    <t>56</t>
  </si>
  <si>
    <t>57</t>
  </si>
  <si>
    <t>58</t>
  </si>
  <si>
    <t>59</t>
  </si>
  <si>
    <t>60</t>
  </si>
  <si>
    <t>61</t>
  </si>
  <si>
    <t>63</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</si>
  <si>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</si>
  <si>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</si>
  <si>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</si>
  <si>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</si>
  <si>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</si>
  <si>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</si>
  <si>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</si>
  <si>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</si>
  <si>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</si>
  <si>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</si>
  <si>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</si>
  <si>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</si>
  <si>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</si>
  <si>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</si>
  <si>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</si>
  <si>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</si>
  <si>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</si>
  <si>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</si>
  <si>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</si>
  <si>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</si>
  <si>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</si>
  <si>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</si>
  <si>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</si>
  <si>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</si>
  <si>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</si>
  <si>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</si>
  <si>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округов, а также средства от продажи права на заключение договоров аренды указанных земельных участков (доходы, получаемые в виде арендной платы за земельные участки)</t>
  </si>
  <si>
    <t>Доходы от реализации иного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(прочие доходы от реализации иного имущества)</t>
  </si>
  <si>
    <t>Субсидии из областного бюджета бюджетам муниципальных образований, расположенных на территории Свердловской области, на организацию военно-патриотического воспитания и допризывной подготовки молодых граждан</t>
  </si>
  <si>
    <t>Доходы от реализации иного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(доходы от реализации объектов нежилого фонда)</t>
  </si>
  <si>
    <t>Доходы от сдачи в аренду имущества, составляющего казну городских округов (за исключением земельных участков) (доходы от сдачи в аренду объектов нежилого фонда и не являющихся памятниками истории, культуры и градостроительства)</t>
  </si>
  <si>
    <t>Номер строки</t>
  </si>
  <si>
    <t xml:space="preserve"> 000 11105410 04 0000 120</t>
  </si>
  <si>
    <t>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городских округов и не предоставленных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</si>
  <si>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000 2 02 20077 04 0000 150</t>
  </si>
  <si>
    <t>Субсидии бюджетам городских округов на софинансирование капитальных вложений в объекты муниципальной собственности</t>
  </si>
  <si>
    <t>000 1 05 01020 01 0000 110</t>
  </si>
  <si>
    <t>000 1 05 01010 01 0000 110</t>
  </si>
  <si>
    <t>000 1 03 02261 01 0000 110</t>
  </si>
  <si>
    <t>000 1 03 02231 01 0000 110</t>
  </si>
  <si>
    <t>000 1 03 02241 01 0000 110</t>
  </si>
  <si>
    <t>000 1 03 02251 01 0000 110</t>
  </si>
  <si>
    <t>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округов (за исключением земельных участков муниципальных бюджетных и автономных учреждений)</t>
  </si>
  <si>
    <t>000 1 11 05024 04 0000 120</t>
  </si>
  <si>
    <t>Плата за публичный сервитут, предусмотренная решением уполномоченного органа об установлении публичного сервитута в отношении земельных участков, которые расположены в границах городских округов, находятся в федеральной собственности и осуществление полномочий Российской Федерации по управлению и распоряжению которыми передано органам государственной власти субъектов Российской Федерации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</si>
  <si>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000 111 05430 04 0000 120</t>
  </si>
  <si>
    <t>Субсидии из областного бюджета бюджетам  муниципальных образований, расположенных на территории Свердловской области, на реализацию проектов развития систем водоснабжения, направленных на обеспечение населения Свердловской области качественной питьевой водой из централизованных систем водоснабжения</t>
  </si>
  <si>
    <t>Субсидии из областного бюджета бюджетам муниципальных образований, расположенных на территории Свердловской области, на организацию и проведение мероприятий в сфере молодежной политики</t>
  </si>
  <si>
    <t>Субсидии из областного бюджета бюджетам муниципальных образований, расположенных на территории Свердловской области, на обустройство мест отдыха населения в Свердловской области</t>
  </si>
  <si>
    <t>15</t>
  </si>
  <si>
    <t>25</t>
  </si>
  <si>
    <t>38</t>
  </si>
  <si>
    <t>54</t>
  </si>
  <si>
    <t>62</t>
  </si>
  <si>
    <t>64</t>
  </si>
  <si>
    <t>65</t>
  </si>
  <si>
    <t>66</t>
  </si>
  <si>
    <t>Субсидии из областного бюджета бюджетам  муниципальных образований, расположенных на территории Свердловской области,  на организацию строительства и обеспечение ввода в эксплуатацию зданий муниципальных образовательных организаций</t>
  </si>
  <si>
    <t>000 2 02 25497 04 0000 150</t>
  </si>
  <si>
    <t xml:space="preserve">Субсидии бюджетам городских округов на реализацию мероприятий по обеспечению жильем молодых семей
</t>
  </si>
  <si>
    <t>93</t>
  </si>
  <si>
    <t>94</t>
  </si>
  <si>
    <t xml:space="preserve">Субсидии бюджетам городских округов на государственную поддержку  организаций, входящих в систему спортивной подготовки
</t>
  </si>
  <si>
    <t>000 2 02 25081 04 0000 150</t>
  </si>
  <si>
    <t>Субсидии бюджетам городских округов на поддержку отрасли культуры</t>
  </si>
  <si>
    <t>000 2 02 25519 04 0000 150</t>
  </si>
  <si>
    <t>Субсидии из областного бюджета бюджетам муниципальных образований, расположенных на территории Свердловской области, на государственную поддержку муниципальных организаций, реализующих дополнительные образовательные программы спортивной подготовки</t>
  </si>
  <si>
    <t>000 2 02 40000 00 0000 150</t>
  </si>
  <si>
    <t>ИНЫЕ МЕЖБЮДЖЕТНЫЕ ТРАНСФЕРТЫ</t>
  </si>
  <si>
    <t>Прочие межбюджетные трансферты, передаваемые бюджетам городских округов</t>
  </si>
  <si>
    <t>Иные межбюджетные трансферты из областного бюджета  бюджетам муниципальных образований, расположенных на территории Свердловской области, на предоставление государственной поддержки на конкурсной основе муниципальным учреждениям культуры Свердловской области на поддержку любительских творческих коллективов</t>
  </si>
  <si>
    <t>95</t>
  </si>
  <si>
    <t>96</t>
  </si>
  <si>
    <t>97</t>
  </si>
  <si>
    <t>98</t>
  </si>
  <si>
    <t>99</t>
  </si>
  <si>
    <t>100</t>
  </si>
  <si>
    <t>101</t>
  </si>
  <si>
    <t>102</t>
  </si>
  <si>
    <t>Иные межбюджетные трансферты из областного бюджета  бюджетам муниципальных образований, расположенных на территории Свердловской области, на строительство, реконструкцию, капитальный ремонт, ремонт автомобильных дорог общего пользования местного значения</t>
  </si>
  <si>
    <t>Межбюджетные трансферты, передаваемые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</si>
  <si>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Межбюджетные трансферты,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</si>
  <si>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Иные межбюджетные трансферты, передаваемые бюджетам муниципальных образований, расположенных на территории Свердловской области, на организацию бесплатного горячего питания обучающихся, получающих начальное общее образование в  муниципальных образовательных организациях</t>
  </si>
  <si>
    <t>Иной межбюджетный трансферт из областного бюджета бюджетам муниципальных образований, расположенных на территории Свердловской области, на обеспечение отдыха отдельных категорий детей, проживающих на территории Свердловской области, в организациях отдыха детей и их оздоровления, расположенных на побережье Черного моря</t>
  </si>
  <si>
    <t>Иной межбюджетный трансферт из областного бюджета бюджетам муниципальных образований, расположенных на территории Свердловской области, на обеспечение дополнительных гарантий по социальной поддержке детей-сирот и детей, оставшихся без попечения родителей, лиц из числа детей-сирот и детей, оставшихся без попечения родителей, лиц, потерявших в период обучения обоих родителей или единственного родителя, обучающихся в муниципальных образовательных организациях</t>
  </si>
  <si>
    <t>103</t>
  </si>
  <si>
    <t>104</t>
  </si>
  <si>
    <t>105</t>
  </si>
  <si>
    <t>106</t>
  </si>
  <si>
    <t>107</t>
  </si>
  <si>
    <t>108</t>
  </si>
  <si>
    <t>109</t>
  </si>
  <si>
    <t>Иной межбюджетный трансферт из областного бюджета бюджетам муниципальных образований, расположенных на территории Свердловской области, из резервного фонда Правительства Свердловской области</t>
  </si>
  <si>
    <t>110</t>
  </si>
  <si>
    <t>111</t>
  </si>
  <si>
    <t>Иной межбюджетный трансферт из областного бюджета бюджетам муниципальных образований, расположенных на территории Свердловской области, на обеспечение меры социальной поддержки отдельных категорий граждан, осваивающих дополнительные предпрофессиональные и общеразвивающие программы в сфере искусств, в 2025 году</t>
  </si>
  <si>
    <t>000 2 18 00000 00 0000 000</t>
  </si>
  <si>
    <t>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</si>
  <si>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112</t>
  </si>
  <si>
    <t>000 2 02 45050 04 0000 150</t>
  </si>
  <si>
    <t>000 2 02 45179 04 0000 150</t>
  </si>
  <si>
    <t>000 2 02 45303 04 0000 150</t>
  </si>
  <si>
    <t>000 2 02 49999 04 0000 150</t>
  </si>
  <si>
    <t>000 1 03 03000 01 0000 110</t>
  </si>
  <si>
    <t>Туристический налог</t>
  </si>
  <si>
    <t>000 1 13 02994 04 0005 130</t>
  </si>
  <si>
    <t xml:space="preserve">Прочие доходы от компенсации затрат бюджетов городских округов (возврат бюджетных средств при их неправомерном использовании по результатам финансового контроля при вынесении предписаний и представлений о возврате средств) </t>
  </si>
  <si>
    <t>000 1 17 01040 04 0000 180</t>
  </si>
  <si>
    <t>Невыясненные поступления, зачисляемые в бюджеты городских округов</t>
  </si>
  <si>
    <t>000 2 02 16549 04 0000 150</t>
  </si>
  <si>
    <t>Дотации (гранты) бюджетам городских округов за достижение показателей деятельности органов местного самоуправления</t>
  </si>
  <si>
    <t>000 2 07 00000 00 0000 000</t>
  </si>
  <si>
    <t>ПРОЧИЕ БЕЗВОЗМЕЗДНЫЕ ПОСТУПЛЕНИЯ</t>
  </si>
  <si>
    <t>Прочие безвозмездные поступления в бюджеты городских округов</t>
  </si>
  <si>
    <t>000 2 07 04050 04 0000 150</t>
  </si>
  <si>
    <t>000 2 19 00000 00 0000 000</t>
  </si>
  <si>
    <t>ВОЗВРАТ ОСТАТКОВ СУБСИДИЙ, СУБВЕНЦИЙ И ИНЫХ МЕЖБЮДЖЕТНЫХ ТРАНСФЕРТОВ, ИМЕЮЩИХ ЦЕЛЕВОЕ НАЗНАЧЕНИЕ, ПРОШЛЫХ ЛЕТ</t>
  </si>
  <si>
    <t>113</t>
  </si>
  <si>
    <t>114</t>
  </si>
  <si>
    <t>115</t>
  </si>
  <si>
    <t>116</t>
  </si>
  <si>
    <t>117</t>
  </si>
  <si>
    <t>118</t>
  </si>
  <si>
    <t>Субсидии из областного бюджета бюджетам муниципальных образований, расположенных на территории Свердловской области, на реализацию мероприятий по обновлению подвижного состава общественного транспорта общего пользования</t>
  </si>
  <si>
    <t>119</t>
  </si>
  <si>
    <t>000 1 11 09044 04 0011 120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</si>
  <si>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(прочие доходы от использования имущества)</t>
  </si>
  <si>
    <t>Субсидии бюджетам городских округов на ликвидацию несанкционированных свалок в границах городов и наиболее опасных объектов накопленного вреда окружающей среде</t>
  </si>
  <si>
    <t>000 2 02 25242 04 0000 150</t>
  </si>
  <si>
    <t>000 1 11 07014 04 0000 120</t>
  </si>
  <si>
    <t>Доходы от перечисления части прибыли, остающейся после уплаты налогов и иных обязательных платежей муниципальных унитарных предприятий, созданных городскими округами</t>
  </si>
  <si>
    <t>120</t>
  </si>
  <si>
    <t>Прочие доходы от оказания платных услуг (работ) получателями средств бюджетов городских округов</t>
  </si>
  <si>
    <t>Прочие доходы от оказания платных услуг (работ) получателями средств бюджетов городских округов (прочие платные услуги, оказываемые казенными муниципальными учреждениями)</t>
  </si>
  <si>
    <t>000 1 13 01994 04 0000 130</t>
  </si>
  <si>
    <t>000 1 13 01994 04 0004 130</t>
  </si>
  <si>
    <t>121</t>
  </si>
  <si>
    <t>122</t>
  </si>
  <si>
    <t xml:space="preserve">Субсидии из областного бюджета бюджетам муниципальных образований, расположенных на территории Свердловской области, на обеспечение осуществления оплаты труда работников муниципальных организаций дополнительного образования и муниципальных образовательных организаций высшего образования с учетом установленных указами Президента Российской Федерации показателей соотношения заработной платы для данных категорий работников
</t>
  </si>
  <si>
    <t>123</t>
  </si>
  <si>
    <t>000 1 13 02994 04 0007 130</t>
  </si>
  <si>
    <t>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государственная собственность на которые не разграничена и которые расположены в границах городских округов</t>
  </si>
  <si>
    <t>000 1 14 06312 04 0000 430</t>
  </si>
  <si>
    <t>Государственная пошлина за выдачу разрешения на установку рекламной конструкции</t>
  </si>
  <si>
    <t>000 1 08 07150 01 0000 110</t>
  </si>
  <si>
    <t>000 1 05 02000 02 0000 110</t>
  </si>
  <si>
    <t>Единый налог на вмененный доход для отдельных видов деятельности</t>
  </si>
  <si>
    <t>124</t>
  </si>
  <si>
    <t>125</t>
  </si>
  <si>
    <t>126</t>
  </si>
  <si>
    <t>127</t>
  </si>
  <si>
    <t>Прочие доходы от компенсации затрат бюджетов городских округов (прочие доходы)</t>
  </si>
  <si>
    <t xml:space="preserve">Межбюджетные трансферты,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</si>
  <si>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Исполнено</t>
  </si>
  <si>
    <t xml:space="preserve"> тысяч рублей</t>
  </si>
  <si>
    <t>в %</t>
  </si>
  <si>
    <t xml:space="preserve">Свод доходов бюджета городского округа Верхняя Пышма </t>
  </si>
  <si>
    <r>
      <t>Субсидии из областного бюджета бюджетам муниципальных образований, расположенных на территории Свердловской области, на поддержку</t>
    </r>
    <r>
      <rPr>
        <i/>
        <sz val="12"/>
        <color rgb="FFFF0000"/>
        <rFont val="Liberation Serif"/>
        <family val="1"/>
        <charset val="204"/>
      </rPr>
      <t xml:space="preserve"> </t>
    </r>
    <r>
      <rPr>
        <i/>
        <sz val="12"/>
        <rFont val="Liberation Serif"/>
        <family val="1"/>
        <charset val="204"/>
      </rPr>
      <t>муниципальных учреждений спортивной направленности по адаптивной физической культуре и спорту</t>
    </r>
  </si>
  <si>
    <t xml:space="preserve">Приложение 1 к Решению Думы городского округа Верхняя Пышма от 25 июня 2026 года №  </t>
  </si>
  <si>
    <t xml:space="preserve">свыше 115,0
</t>
  </si>
  <si>
    <t>свыше 115,0</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</si>
</sst>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000\ _₽"/>
    <numFmt numFmtId="165" formatCode="#,##0.00000"/>
    <numFmt numFmtId="166" formatCode="#,##0.0\ _₽"/>
  </numFmts>
  <fonts count="15" x14ac:knownFonts="1">
    <font>
      <sz val="10"/>
      <name val="Arial"/>
    </font>
    <font>
      <sz val="8"/>
      <color rgb="FF000000"/>
      <name val="Arial"/>
      <family val="2"/>
      <charset val="204"/>
    </font>
    <font>
      <sz val="12"/>
      <name val="Liberation Serif"/>
      <family val="1"/>
      <charset val="204"/>
    </font>
    <font>
      <sz val="11.5"/>
      <name val="Liberation Serif"/>
      <family val="1"/>
      <charset val="204"/>
    </font>
    <font>
      <sz val="16"/>
      <name val="Liberation Serif"/>
      <family val="1"/>
      <charset val="204"/>
    </font>
    <font>
      <b/>
      <sz val="12"/>
      <name val="Liberation Serif"/>
      <family val="1"/>
      <charset val="204"/>
    </font>
    <font>
      <sz val="10"/>
      <name val="Liberation Serif"/>
      <family val="1"/>
      <charset val="204"/>
    </font>
    <font>
      <b/>
      <sz val="11.5"/>
      <name val="Liberation Serif"/>
      <family val="1"/>
      <charset val="204"/>
    </font>
    <font>
      <sz val="11"/>
      <name val="Liberation Serif"/>
      <family val="1"/>
      <charset val="204"/>
    </font>
    <font>
      <i/>
      <sz val="11.5"/>
      <name val="Liberation Serif"/>
      <family val="1"/>
      <charset val="204"/>
    </font>
    <font>
      <sz val="6"/>
      <name val="Liberation Serif"/>
      <family val="1"/>
      <charset val="204"/>
    </font>
    <font>
      <b/>
      <sz val="6"/>
      <name val="Liberation Serif"/>
      <family val="1"/>
      <charset val="204"/>
    </font>
    <font>
      <i/>
      <sz val="12"/>
      <name val="Liberation Serif"/>
      <family val="1"/>
      <charset val="204"/>
    </font>
    <font>
      <i/>
      <sz val="12"/>
      <color rgb="FFFF0000"/>
      <name val="Liberation Serif"/>
      <family val="1"/>
      <charset val="204"/>
    </font>
    <font>
      <b/>
      <sz val="14"/>
      <name val="Liberation Serif"/>
      <family val="1"/>
      <charset val="204"/>
    </font>
  </fonts>
  <fills count="2">
    <fill>
      <patternFill patternType="none"/>
    </fill>
    <fill>
      <patternFill patternType="gray125"/>
    </fill>
  </fills>
  <borders count="20">
    <border>
      <left/>
      <right/>
      <top/>
      <bottom/>
      <diagonal/>
    </border>
    <border>
      <left style="thin">
        <color indexed="64"/>
      </left>
      <right style="thin">
        <color indexed="64"/>
      </right>
      <top style="thin">
        <color indexed="64"/>
      </top>
      <bottom style="thin">
        <color indexed="64"/>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thin">
        <color rgb="FF000000"/>
      </left>
      <right style="thin">
        <color rgb="FF000000"/>
      </right>
      <top style="medium">
        <color rgb="FF000000"/>
      </top>
      <bottom style="thin">
        <color rgb="FF000000"/>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5">
    <xf numFmtId="0" fontId="0" fillId="0" borderId="0"/>
    <xf numFmtId="0" fontId="1" fillId="0" borderId="2">
      <alignment horizontal="left" wrapText="1" indent="2"/>
    </xf>
    <xf numFmtId="49" fontId="1" fillId="0" borderId="3">
      <alignment horizontal="center"/>
    </xf>
    <xf numFmtId="49" fontId="1" fillId="0" borderId="5">
      <alignment horizontal="center"/>
    </xf>
    <xf numFmtId="4" fontId="1" fillId="0" borderId="3">
      <alignment horizontal="right"/>
    </xf>
  </cellStyleXfs>
  <cellXfs count="57">
    <xf numFmtId="0" fontId="0" fillId="0" borderId="0" xfId="0"/>
    <xf numFmtId="0" fontId="2" fillId="0" borderId="0" xfId="0" applyFont="1" applyFill="1" applyBorder="1" applyAlignment="1">
      <alignment wrapText="1"/>
    </xf>
    <xf numFmtId="0" fontId="2" fillId="0" borderId="0" xfId="0" applyFont="1" applyFill="1" applyBorder="1"/>
    <xf numFmtId="0" fontId="4" fillId="0" borderId="0" xfId="0" applyFont="1" applyFill="1"/>
    <xf numFmtId="0" fontId="6" fillId="0" borderId="0" xfId="0" applyFont="1" applyFill="1" applyBorder="1"/>
    <xf numFmtId="1" fontId="8" fillId="0" borderId="0" xfId="0" applyNumberFormat="1" applyFont="1" applyFill="1"/>
    <xf numFmtId="0" fontId="3" fillId="0" borderId="0" xfId="0" applyFont="1" applyFill="1"/>
    <xf numFmtId="0" fontId="3" fillId="0" borderId="0" xfId="0" applyFont="1" applyFill="1" applyAlignment="1">
      <alignment wrapText="1"/>
    </xf>
    <xf numFmtId="0" fontId="7" fillId="0" borderId="0" xfId="0" applyFont="1" applyFill="1"/>
    <xf numFmtId="0" fontId="9" fillId="0" borderId="0" xfId="0" applyFont="1" applyFill="1"/>
    <xf numFmtId="0" fontId="9" fillId="0" borderId="0" xfId="0" applyFont="1" applyFill="1" applyAlignment="1">
      <alignment wrapText="1"/>
    </xf>
    <xf numFmtId="0" fontId="7" fillId="0" borderId="0" xfId="0" applyFont="1" applyFill="1" applyAlignment="1">
      <alignment vertical="center"/>
    </xf>
    <xf numFmtId="0" fontId="2" fillId="0" borderId="0" xfId="0" applyFont="1" applyFill="1" applyBorder="1" applyAlignment="1">
      <alignment vertical="center" wrapText="1"/>
    </xf>
    <xf numFmtId="0" fontId="2" fillId="0" borderId="1" xfId="0" applyFont="1" applyFill="1" applyBorder="1" applyAlignment="1">
      <alignment vertical="top" wrapText="1"/>
    </xf>
    <xf numFmtId="164" fontId="2" fillId="0" borderId="0" xfId="0" applyNumberFormat="1" applyFont="1" applyFill="1" applyBorder="1" applyAlignment="1">
      <alignment horizontal="center" wrapText="1"/>
    </xf>
    <xf numFmtId="49" fontId="2" fillId="0" borderId="0" xfId="0" applyNumberFormat="1" applyFont="1" applyFill="1" applyBorder="1" applyAlignment="1">
      <alignment horizontal="center" vertical="center"/>
    </xf>
    <xf numFmtId="49" fontId="10" fillId="0" borderId="0" xfId="0" applyNumberFormat="1" applyFont="1" applyFill="1" applyBorder="1" applyAlignment="1">
      <alignment horizontal="center" vertical="center"/>
    </xf>
    <xf numFmtId="0" fontId="10" fillId="0" borderId="0" xfId="0" applyFont="1" applyFill="1" applyBorder="1" applyAlignment="1">
      <alignment vertical="center" wrapText="1"/>
    </xf>
    <xf numFmtId="0" fontId="10" fillId="0" borderId="0" xfId="0" applyFont="1" applyFill="1" applyBorder="1"/>
    <xf numFmtId="0" fontId="11" fillId="0" borderId="0" xfId="0" applyFont="1" applyFill="1" applyBorder="1" applyAlignment="1">
      <alignment horizontal="center" wrapText="1"/>
    </xf>
    <xf numFmtId="0" fontId="10" fillId="0" borderId="0" xfId="0" applyFont="1" applyFill="1"/>
    <xf numFmtId="0" fontId="12" fillId="0" borderId="1" xfId="0" applyFont="1" applyFill="1" applyBorder="1" applyAlignment="1">
      <alignment vertical="top" wrapText="1"/>
    </xf>
    <xf numFmtId="49" fontId="2" fillId="0" borderId="0" xfId="0" applyNumberFormat="1" applyFont="1" applyFill="1" applyBorder="1" applyAlignment="1">
      <alignment horizontal="center" vertical="top"/>
    </xf>
    <xf numFmtId="0" fontId="2" fillId="0" borderId="0" xfId="0" applyFont="1" applyFill="1" applyBorder="1" applyAlignment="1">
      <alignment vertical="top" wrapText="1"/>
    </xf>
    <xf numFmtId="164" fontId="2" fillId="0" borderId="0" xfId="0" applyNumberFormat="1" applyFont="1" applyFill="1" applyBorder="1" applyAlignment="1">
      <alignment horizontal="center" vertical="top" wrapText="1"/>
    </xf>
    <xf numFmtId="1" fontId="5" fillId="0" borderId="19" xfId="0" applyNumberFormat="1" applyFont="1" applyFill="1" applyBorder="1" applyAlignment="1">
      <alignment horizontal="center" vertical="top" wrapText="1"/>
    </xf>
    <xf numFmtId="49" fontId="5" fillId="0" borderId="8" xfId="0" applyNumberFormat="1" applyFont="1" applyFill="1" applyBorder="1" applyAlignment="1">
      <alignment horizontal="center" vertical="top" wrapText="1"/>
    </xf>
    <xf numFmtId="1" fontId="5" fillId="0" borderId="1" xfId="0" applyNumberFormat="1" applyFont="1" applyFill="1" applyBorder="1" applyAlignment="1">
      <alignment horizontal="center" vertical="top" wrapText="1"/>
    </xf>
    <xf numFmtId="1" fontId="5" fillId="0" borderId="4" xfId="0" applyNumberFormat="1" applyFont="1" applyFill="1" applyBorder="1" applyAlignment="1">
      <alignment horizontal="center" vertical="top" wrapText="1"/>
    </xf>
    <xf numFmtId="49" fontId="2" fillId="0" borderId="8" xfId="0" applyNumberFormat="1" applyFont="1" applyFill="1" applyBorder="1" applyAlignment="1">
      <alignment horizontal="center" vertical="top"/>
    </xf>
    <xf numFmtId="165" fontId="2" fillId="0" borderId="4" xfId="0" applyNumberFormat="1" applyFont="1" applyFill="1" applyBorder="1" applyAlignment="1">
      <alignment horizontal="right" vertical="top" wrapText="1"/>
    </xf>
    <xf numFmtId="49" fontId="2" fillId="0" borderId="1" xfId="2" applyNumberFormat="1" applyFont="1" applyBorder="1" applyAlignment="1" applyProtection="1">
      <alignment vertical="top"/>
    </xf>
    <xf numFmtId="0" fontId="2" fillId="0" borderId="1" xfId="1" applyNumberFormat="1" applyFont="1" applyBorder="1" applyAlignment="1" applyProtection="1">
      <alignment horizontal="left" vertical="top" wrapText="1"/>
    </xf>
    <xf numFmtId="0" fontId="2" fillId="0" borderId="1" xfId="0" applyNumberFormat="1" applyFont="1" applyFill="1" applyBorder="1" applyAlignment="1">
      <alignment vertical="top" wrapText="1"/>
    </xf>
    <xf numFmtId="0" fontId="12" fillId="0" borderId="1" xfId="0" applyNumberFormat="1" applyFont="1" applyFill="1" applyBorder="1" applyAlignment="1">
      <alignment vertical="top" wrapText="1"/>
    </xf>
    <xf numFmtId="0" fontId="2" fillId="0" borderId="1" xfId="0" applyFont="1" applyFill="1" applyBorder="1" applyAlignment="1">
      <alignment vertical="center" wrapText="1"/>
    </xf>
    <xf numFmtId="0" fontId="2" fillId="0" borderId="9" xfId="0" applyFont="1" applyFill="1" applyBorder="1" applyAlignment="1">
      <alignment horizontal="left" vertical="top" wrapText="1"/>
    </xf>
    <xf numFmtId="165" fontId="2" fillId="0" borderId="10" xfId="0" applyNumberFormat="1" applyFont="1" applyFill="1" applyBorder="1" applyAlignment="1">
      <alignment horizontal="right" vertical="top" wrapText="1"/>
    </xf>
    <xf numFmtId="0" fontId="5" fillId="0" borderId="6" xfId="0" applyFont="1" applyFill="1" applyBorder="1" applyAlignment="1">
      <alignment vertical="top" wrapText="1"/>
    </xf>
    <xf numFmtId="165" fontId="5" fillId="0" borderId="7" xfId="0" applyNumberFormat="1" applyFont="1" applyFill="1" applyBorder="1" applyAlignment="1">
      <alignment horizontal="right" vertical="top" wrapText="1"/>
    </xf>
    <xf numFmtId="166" fontId="11" fillId="0" borderId="0" xfId="0" applyNumberFormat="1" applyFont="1" applyFill="1" applyBorder="1" applyAlignment="1">
      <alignment horizontal="center" wrapText="1"/>
    </xf>
    <xf numFmtId="166" fontId="5" fillId="0" borderId="19" xfId="0" applyNumberFormat="1" applyFont="1" applyFill="1" applyBorder="1" applyAlignment="1">
      <alignment horizontal="center" vertical="top" wrapText="1"/>
    </xf>
    <xf numFmtId="166" fontId="2" fillId="0" borderId="4" xfId="0" applyNumberFormat="1" applyFont="1" applyFill="1" applyBorder="1" applyAlignment="1">
      <alignment horizontal="right" vertical="top" wrapText="1"/>
    </xf>
    <xf numFmtId="166" fontId="2" fillId="0" borderId="0" xfId="0" applyNumberFormat="1" applyFont="1" applyFill="1" applyBorder="1" applyAlignment="1">
      <alignment horizontal="center" vertical="top" wrapText="1"/>
    </xf>
    <xf numFmtId="166" fontId="2" fillId="0" borderId="0" xfId="0" applyNumberFormat="1" applyFont="1" applyFill="1" applyBorder="1" applyAlignment="1">
      <alignment horizontal="center" wrapText="1"/>
    </xf>
    <xf numFmtId="0" fontId="5" fillId="0" borderId="17" xfId="0" applyFont="1" applyFill="1" applyBorder="1" applyAlignment="1">
      <alignment horizontal="center" vertical="top" wrapText="1"/>
    </xf>
    <xf numFmtId="0" fontId="5" fillId="0" borderId="18" xfId="0" applyFont="1" applyFill="1" applyBorder="1" applyAlignment="1">
      <alignment horizontal="center" vertical="top" wrapText="1"/>
    </xf>
    <xf numFmtId="0" fontId="2" fillId="0" borderId="0" xfId="0" applyFont="1" applyFill="1" applyBorder="1" applyAlignment="1">
      <alignment horizontal="left" vertical="top" wrapText="1"/>
    </xf>
    <xf numFmtId="0" fontId="14" fillId="0" borderId="0" xfId="0" applyFont="1" applyFill="1" applyBorder="1" applyAlignment="1">
      <alignment horizontal="center" wrapText="1"/>
    </xf>
    <xf numFmtId="0" fontId="2" fillId="0" borderId="0" xfId="0" applyFont="1" applyFill="1" applyBorder="1" applyAlignment="1">
      <alignment horizontal="right" wrapText="1"/>
    </xf>
    <xf numFmtId="164" fontId="2" fillId="0" borderId="0" xfId="0" applyNumberFormat="1" applyFont="1" applyFill="1" applyBorder="1" applyAlignment="1">
      <alignment horizontal="right" vertical="top" wrapText="1"/>
    </xf>
    <xf numFmtId="49" fontId="5" fillId="0" borderId="14" xfId="0" applyNumberFormat="1" applyFont="1" applyFill="1" applyBorder="1" applyAlignment="1">
      <alignment horizontal="center" vertical="top" wrapText="1"/>
    </xf>
    <xf numFmtId="49" fontId="5" fillId="0" borderId="11" xfId="0" applyNumberFormat="1" applyFont="1" applyFill="1" applyBorder="1" applyAlignment="1">
      <alignment horizontal="center" vertical="top" wrapText="1"/>
    </xf>
    <xf numFmtId="0" fontId="5" fillId="0" borderId="15" xfId="0" applyFont="1" applyFill="1" applyBorder="1" applyAlignment="1">
      <alignment horizontal="center" vertical="top" wrapText="1"/>
    </xf>
    <xf numFmtId="0" fontId="5" fillId="0" borderId="12" xfId="0" applyFont="1" applyFill="1" applyBorder="1" applyAlignment="1">
      <alignment horizontal="center" vertical="top" wrapText="1"/>
    </xf>
    <xf numFmtId="164" fontId="5" fillId="0" borderId="16" xfId="0" applyNumberFormat="1" applyFont="1" applyFill="1" applyBorder="1" applyAlignment="1">
      <alignment horizontal="center" vertical="top" wrapText="1"/>
    </xf>
    <xf numFmtId="164" fontId="5" fillId="0" borderId="13" xfId="0" applyNumberFormat="1" applyFont="1" applyFill="1" applyBorder="1" applyAlignment="1">
      <alignment horizontal="center" vertical="top" wrapText="1"/>
    </xf>
  </cellXfs>
  <cellStyles count="5">
    <cellStyle name="xl34" xfId="1"/>
    <cellStyle name="xl50" xfId="3"/>
    <cellStyle name="xl52" xfId="2"/>
    <cellStyle name="xl56" xfId="4"/>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5"/>
  <sheetViews>
    <sheetView tabSelected="1" view="pageBreakPreview" topLeftCell="A127" zoomScaleNormal="90" zoomScaleSheetLayoutView="100" workbookViewId="0">
      <selection activeCell="C61" sqref="C61"/>
    </sheetView>
  </sheetViews>
  <sheetFormatPr defaultColWidth="9.109375" defaultRowHeight="15" x14ac:dyDescent="0.25"/>
  <cols>
    <col min="1" max="1" width="8" style="15" customWidth="1"/>
    <col min="2" max="2" width="28.109375" style="12" customWidth="1"/>
    <col min="3" max="3" width="71.88671875" style="1" customWidth="1"/>
    <col min="4" max="5" width="19.33203125" style="14" customWidth="1"/>
    <col min="6" max="6" width="19.33203125" style="44" customWidth="1"/>
    <col min="7" max="16384" width="9.109375" style="2"/>
  </cols>
  <sheetData>
    <row r="1" spans="1:8" ht="38.4" customHeight="1" x14ac:dyDescent="0.25">
      <c r="C1" s="50"/>
      <c r="D1" s="50"/>
      <c r="E1" s="2"/>
      <c r="F1" s="47"/>
      <c r="G1" s="47"/>
      <c r="H1" s="47"/>
    </row>
    <row r="2" spans="1:8" s="18" customFormat="1" ht="70.2" customHeight="1" x14ac:dyDescent="0.25">
      <c r="A2" s="16"/>
      <c r="B2" s="17"/>
      <c r="C2" s="49"/>
      <c r="D2" s="49"/>
      <c r="E2" s="47" t="s">
        <v>359</v>
      </c>
      <c r="F2" s="47"/>
      <c r="G2" s="23"/>
      <c r="H2" s="23"/>
    </row>
    <row r="3" spans="1:8" s="3" customFormat="1" ht="20.399999999999999" customHeight="1" x14ac:dyDescent="0.35">
      <c r="A3" s="48" t="s">
        <v>357</v>
      </c>
      <c r="B3" s="48"/>
      <c r="C3" s="48"/>
      <c r="D3" s="48"/>
      <c r="E3" s="48"/>
      <c r="F3" s="48"/>
    </row>
    <row r="4" spans="1:8" s="20" customFormat="1" ht="8.4" thickBot="1" x14ac:dyDescent="0.2">
      <c r="A4" s="19"/>
      <c r="B4" s="19"/>
      <c r="C4" s="19"/>
      <c r="D4" s="19"/>
      <c r="E4" s="19"/>
      <c r="F4" s="40"/>
    </row>
    <row r="5" spans="1:8" s="4" customFormat="1" ht="30" customHeight="1" thickBot="1" x14ac:dyDescent="0.3">
      <c r="A5" s="51" t="s">
        <v>232</v>
      </c>
      <c r="B5" s="53" t="s">
        <v>74</v>
      </c>
      <c r="C5" s="53" t="s">
        <v>16</v>
      </c>
      <c r="D5" s="55" t="s">
        <v>101</v>
      </c>
      <c r="E5" s="45" t="s">
        <v>354</v>
      </c>
      <c r="F5" s="46"/>
    </row>
    <row r="6" spans="1:8" s="4" customFormat="1" ht="15.6" thickBot="1" x14ac:dyDescent="0.3">
      <c r="A6" s="52"/>
      <c r="B6" s="54"/>
      <c r="C6" s="54"/>
      <c r="D6" s="56"/>
      <c r="E6" s="25" t="s">
        <v>355</v>
      </c>
      <c r="F6" s="41" t="s">
        <v>356</v>
      </c>
    </row>
    <row r="7" spans="1:8" s="5" customFormat="1" x14ac:dyDescent="0.25">
      <c r="A7" s="26">
        <v>1</v>
      </c>
      <c r="B7" s="27">
        <v>2</v>
      </c>
      <c r="C7" s="27">
        <v>3</v>
      </c>
      <c r="D7" s="28">
        <v>4</v>
      </c>
      <c r="E7" s="28">
        <v>5</v>
      </c>
      <c r="F7" s="28">
        <v>6</v>
      </c>
    </row>
    <row r="8" spans="1:8" s="6" customFormat="1" x14ac:dyDescent="0.25">
      <c r="A8" s="29" t="s">
        <v>146</v>
      </c>
      <c r="B8" s="13" t="s">
        <v>5</v>
      </c>
      <c r="C8" s="13" t="s">
        <v>115</v>
      </c>
      <c r="D8" s="30">
        <f>D9+D19+D26+D31+D34+D52+D59+D66+D72+D11+D73</f>
        <v>3476745.58336</v>
      </c>
      <c r="E8" s="30">
        <f>E9+E19+E26+E31+E34+E52+E59+E66+E72+E11+E73</f>
        <v>3575922.1807299997</v>
      </c>
      <c r="F8" s="42">
        <f>E8/D8*100</f>
        <v>102.85256988157741</v>
      </c>
    </row>
    <row r="9" spans="1:8" s="6" customFormat="1" x14ac:dyDescent="0.25">
      <c r="A9" s="29" t="s">
        <v>143</v>
      </c>
      <c r="B9" s="13" t="s">
        <v>30</v>
      </c>
      <c r="C9" s="13" t="s">
        <v>6</v>
      </c>
      <c r="D9" s="30">
        <f>D10</f>
        <v>2568891.9766500001</v>
      </c>
      <c r="E9" s="30">
        <f>E10</f>
        <v>2656636.4635700001</v>
      </c>
      <c r="F9" s="42">
        <f t="shared" ref="F9:F72" si="0">E9/D9*100</f>
        <v>103.41565498734691</v>
      </c>
    </row>
    <row r="10" spans="1:8" s="6" customFormat="1" x14ac:dyDescent="0.25">
      <c r="A10" s="29" t="s">
        <v>144</v>
      </c>
      <c r="B10" s="13" t="s">
        <v>31</v>
      </c>
      <c r="C10" s="13" t="s">
        <v>17</v>
      </c>
      <c r="D10" s="30">
        <v>2568891.9766500001</v>
      </c>
      <c r="E10" s="30">
        <v>2656636.4635700001</v>
      </c>
      <c r="F10" s="42">
        <f t="shared" si="0"/>
        <v>103.41565498734691</v>
      </c>
    </row>
    <row r="11" spans="1:8" s="7" customFormat="1" ht="30" x14ac:dyDescent="0.25">
      <c r="A11" s="29" t="s">
        <v>145</v>
      </c>
      <c r="B11" s="13" t="s">
        <v>46</v>
      </c>
      <c r="C11" s="13" t="s">
        <v>57</v>
      </c>
      <c r="D11" s="30">
        <f>D12+D18</f>
        <v>74254.917000000001</v>
      </c>
      <c r="E11" s="30">
        <f>E12+E18</f>
        <v>74319.677020000003</v>
      </c>
      <c r="F11" s="42">
        <f t="shared" si="0"/>
        <v>100.08721310670916</v>
      </c>
    </row>
    <row r="12" spans="1:8" s="7" customFormat="1" ht="35.4" customHeight="1" x14ac:dyDescent="0.25">
      <c r="A12" s="29" t="s">
        <v>147</v>
      </c>
      <c r="B12" s="31" t="s">
        <v>51</v>
      </c>
      <c r="C12" s="32" t="s">
        <v>52</v>
      </c>
      <c r="D12" s="30">
        <f>D13+D14+D15+D16+D17</f>
        <v>69958.2</v>
      </c>
      <c r="E12" s="30">
        <f>E13+E14+E15+E16+E17</f>
        <v>70016.314020000005</v>
      </c>
      <c r="F12" s="42">
        <f t="shared" si="0"/>
        <v>100.08306963300943</v>
      </c>
    </row>
    <row r="13" spans="1:8" s="7" customFormat="1" ht="40.200000000000003" customHeight="1" x14ac:dyDescent="0.25">
      <c r="A13" s="29" t="s">
        <v>148</v>
      </c>
      <c r="B13" s="31" t="s">
        <v>120</v>
      </c>
      <c r="C13" s="32" t="s">
        <v>123</v>
      </c>
      <c r="D13" s="30">
        <v>14489.9</v>
      </c>
      <c r="E13" s="30">
        <v>14478.31817</v>
      </c>
      <c r="F13" s="42">
        <f t="shared" si="0"/>
        <v>99.920069634711083</v>
      </c>
    </row>
    <row r="14" spans="1:8" s="7" customFormat="1" ht="99" customHeight="1" x14ac:dyDescent="0.25">
      <c r="A14" s="29" t="s">
        <v>149</v>
      </c>
      <c r="B14" s="31" t="s">
        <v>240</v>
      </c>
      <c r="C14" s="32" t="s">
        <v>68</v>
      </c>
      <c r="D14" s="30">
        <v>28307.7</v>
      </c>
      <c r="E14" s="30">
        <v>28173.22308</v>
      </c>
      <c r="F14" s="42">
        <f t="shared" si="0"/>
        <v>99.524945792134289</v>
      </c>
    </row>
    <row r="15" spans="1:8" s="7" customFormat="1" ht="110.4" customHeight="1" x14ac:dyDescent="0.25">
      <c r="A15" s="29" t="s">
        <v>150</v>
      </c>
      <c r="B15" s="31" t="s">
        <v>241</v>
      </c>
      <c r="C15" s="32" t="s">
        <v>113</v>
      </c>
      <c r="D15" s="30">
        <v>161.69999999999999</v>
      </c>
      <c r="E15" s="30">
        <v>164.85245</v>
      </c>
      <c r="F15" s="42">
        <f t="shared" si="0"/>
        <v>101.9495670995671</v>
      </c>
    </row>
    <row r="16" spans="1:8" s="7" customFormat="1" ht="99" customHeight="1" x14ac:dyDescent="0.25">
      <c r="A16" s="29" t="s">
        <v>151</v>
      </c>
      <c r="B16" s="31" t="s">
        <v>242</v>
      </c>
      <c r="C16" s="32" t="s">
        <v>69</v>
      </c>
      <c r="D16" s="30">
        <v>30059.4</v>
      </c>
      <c r="E16" s="30">
        <v>30016.86478</v>
      </c>
      <c r="F16" s="42">
        <f t="shared" si="0"/>
        <v>99.858496111033475</v>
      </c>
    </row>
    <row r="17" spans="1:6" s="7" customFormat="1" ht="98.4" customHeight="1" x14ac:dyDescent="0.25">
      <c r="A17" s="29" t="s">
        <v>152</v>
      </c>
      <c r="B17" s="31" t="s">
        <v>239</v>
      </c>
      <c r="C17" s="32" t="s">
        <v>70</v>
      </c>
      <c r="D17" s="30">
        <v>-3060.5</v>
      </c>
      <c r="E17" s="30">
        <v>-2816.9444600000002</v>
      </c>
      <c r="F17" s="42">
        <f t="shared" si="0"/>
        <v>92.041968959320371</v>
      </c>
    </row>
    <row r="18" spans="1:6" s="7" customFormat="1" x14ac:dyDescent="0.25">
      <c r="A18" s="29" t="s">
        <v>153</v>
      </c>
      <c r="B18" s="31" t="s">
        <v>304</v>
      </c>
      <c r="C18" s="32" t="s">
        <v>305</v>
      </c>
      <c r="D18" s="30">
        <v>4296.7169999999996</v>
      </c>
      <c r="E18" s="30">
        <v>4303.3630000000003</v>
      </c>
      <c r="F18" s="42">
        <f t="shared" si="0"/>
        <v>100.15467623304026</v>
      </c>
    </row>
    <row r="19" spans="1:6" s="6" customFormat="1" x14ac:dyDescent="0.25">
      <c r="A19" s="29" t="s">
        <v>154</v>
      </c>
      <c r="B19" s="13" t="s">
        <v>32</v>
      </c>
      <c r="C19" s="13" t="s">
        <v>7</v>
      </c>
      <c r="D19" s="30">
        <f>D24+D25+D20+D23</f>
        <v>298331.29838999995</v>
      </c>
      <c r="E19" s="30">
        <f>E24+E25+E20+E23</f>
        <v>302685.20295000001</v>
      </c>
      <c r="F19" s="42">
        <f t="shared" si="0"/>
        <v>101.45941930447684</v>
      </c>
    </row>
    <row r="20" spans="1:6" s="6" customFormat="1" ht="33.6" customHeight="1" x14ac:dyDescent="0.25">
      <c r="A20" s="29" t="s">
        <v>155</v>
      </c>
      <c r="B20" s="13" t="s">
        <v>112</v>
      </c>
      <c r="C20" s="13" t="s">
        <v>60</v>
      </c>
      <c r="D20" s="30">
        <f>D21+D22</f>
        <v>272708.09999999998</v>
      </c>
      <c r="E20" s="30">
        <f>E21+E22</f>
        <v>274989.65187</v>
      </c>
      <c r="F20" s="42">
        <f t="shared" si="0"/>
        <v>100.83662783393675</v>
      </c>
    </row>
    <row r="21" spans="1:6" s="6" customFormat="1" ht="35.4" customHeight="1" x14ac:dyDescent="0.25">
      <c r="A21" s="29" t="s">
        <v>156</v>
      </c>
      <c r="B21" s="13" t="s">
        <v>238</v>
      </c>
      <c r="C21" s="13" t="s">
        <v>131</v>
      </c>
      <c r="D21" s="30">
        <v>163500</v>
      </c>
      <c r="E21" s="30">
        <v>164107.30171</v>
      </c>
      <c r="F21" s="42">
        <f t="shared" si="0"/>
        <v>100.37143835474005</v>
      </c>
    </row>
    <row r="22" spans="1:6" s="6" customFormat="1" ht="34.200000000000003" customHeight="1" x14ac:dyDescent="0.25">
      <c r="A22" s="29" t="s">
        <v>250</v>
      </c>
      <c r="B22" s="13" t="s">
        <v>237</v>
      </c>
      <c r="C22" s="13" t="s">
        <v>132</v>
      </c>
      <c r="D22" s="30">
        <v>109208.1</v>
      </c>
      <c r="E22" s="30">
        <v>110882.35016</v>
      </c>
      <c r="F22" s="42">
        <f t="shared" si="0"/>
        <v>101.5330823995656</v>
      </c>
    </row>
    <row r="23" spans="1:6" s="6" customFormat="1" ht="27" customHeight="1" x14ac:dyDescent="0.25">
      <c r="A23" s="29" t="s">
        <v>157</v>
      </c>
      <c r="B23" s="13" t="s">
        <v>346</v>
      </c>
      <c r="C23" s="13" t="s">
        <v>347</v>
      </c>
      <c r="D23" s="30">
        <v>57.344389999999997</v>
      </c>
      <c r="E23" s="30">
        <v>65.978390000000005</v>
      </c>
      <c r="F23" s="42" t="s">
        <v>360</v>
      </c>
    </row>
    <row r="24" spans="1:6" s="6" customFormat="1" ht="19.8" customHeight="1" x14ac:dyDescent="0.25">
      <c r="A24" s="29" t="s">
        <v>158</v>
      </c>
      <c r="B24" s="13" t="s">
        <v>33</v>
      </c>
      <c r="C24" s="13" t="s">
        <v>19</v>
      </c>
      <c r="D24" s="30">
        <v>130.85400000000001</v>
      </c>
      <c r="E24" s="30">
        <v>130.85400000000001</v>
      </c>
      <c r="F24" s="42">
        <f t="shared" si="0"/>
        <v>100</v>
      </c>
    </row>
    <row r="25" spans="1:6" s="6" customFormat="1" ht="35.4" customHeight="1" x14ac:dyDescent="0.25">
      <c r="A25" s="29" t="s">
        <v>159</v>
      </c>
      <c r="B25" s="13" t="s">
        <v>44</v>
      </c>
      <c r="C25" s="13" t="s">
        <v>45</v>
      </c>
      <c r="D25" s="30">
        <v>25435</v>
      </c>
      <c r="E25" s="30">
        <v>27498.718690000002</v>
      </c>
      <c r="F25" s="42">
        <f t="shared" si="0"/>
        <v>108.11369644191076</v>
      </c>
    </row>
    <row r="26" spans="1:6" s="6" customFormat="1" x14ac:dyDescent="0.25">
      <c r="A26" s="29" t="s">
        <v>160</v>
      </c>
      <c r="B26" s="13" t="s">
        <v>34</v>
      </c>
      <c r="C26" s="13" t="s">
        <v>8</v>
      </c>
      <c r="D26" s="30">
        <f>D27+D28</f>
        <v>230558</v>
      </c>
      <c r="E26" s="30">
        <f>E27+E28</f>
        <v>231665.67538999999</v>
      </c>
      <c r="F26" s="42">
        <f t="shared" si="0"/>
        <v>100.48043242481283</v>
      </c>
    </row>
    <row r="27" spans="1:6" s="6" customFormat="1" ht="47.4" customHeight="1" x14ac:dyDescent="0.25">
      <c r="A27" s="29" t="s">
        <v>161</v>
      </c>
      <c r="B27" s="13" t="s">
        <v>35</v>
      </c>
      <c r="C27" s="13" t="s">
        <v>18</v>
      </c>
      <c r="D27" s="30">
        <v>100308</v>
      </c>
      <c r="E27" s="30">
        <v>102093.97308</v>
      </c>
      <c r="F27" s="42">
        <f t="shared" si="0"/>
        <v>101.7804891733461</v>
      </c>
    </row>
    <row r="28" spans="1:6" s="6" customFormat="1" ht="20.399999999999999" customHeight="1" x14ac:dyDescent="0.25">
      <c r="A28" s="29" t="s">
        <v>162</v>
      </c>
      <c r="B28" s="13" t="s">
        <v>36</v>
      </c>
      <c r="C28" s="13" t="s">
        <v>103</v>
      </c>
      <c r="D28" s="30">
        <f>D29+D30</f>
        <v>130250</v>
      </c>
      <c r="E28" s="30">
        <f>E29+E30</f>
        <v>129571.70230999999</v>
      </c>
      <c r="F28" s="42">
        <f t="shared" si="0"/>
        <v>99.479234019193854</v>
      </c>
    </row>
    <row r="29" spans="1:6" s="6" customFormat="1" ht="36" customHeight="1" x14ac:dyDescent="0.25">
      <c r="A29" s="29" t="s">
        <v>163</v>
      </c>
      <c r="B29" s="13" t="s">
        <v>54</v>
      </c>
      <c r="C29" s="33" t="s">
        <v>53</v>
      </c>
      <c r="D29" s="30">
        <v>92750</v>
      </c>
      <c r="E29" s="30">
        <v>91468.703739999997</v>
      </c>
      <c r="F29" s="42">
        <f t="shared" si="0"/>
        <v>98.618548506738549</v>
      </c>
    </row>
    <row r="30" spans="1:6" s="6" customFormat="1" ht="37.200000000000003" customHeight="1" x14ac:dyDescent="0.25">
      <c r="A30" s="29" t="s">
        <v>164</v>
      </c>
      <c r="B30" s="13" t="s">
        <v>55</v>
      </c>
      <c r="C30" s="33" t="s">
        <v>59</v>
      </c>
      <c r="D30" s="30">
        <v>37500</v>
      </c>
      <c r="E30" s="30">
        <v>38102.998570000003</v>
      </c>
      <c r="F30" s="42">
        <f t="shared" si="0"/>
        <v>101.60799618666667</v>
      </c>
    </row>
    <row r="31" spans="1:6" s="6" customFormat="1" ht="20.399999999999999" customHeight="1" x14ac:dyDescent="0.25">
      <c r="A31" s="29" t="s">
        <v>165</v>
      </c>
      <c r="B31" s="13" t="s">
        <v>15</v>
      </c>
      <c r="C31" s="13" t="s">
        <v>22</v>
      </c>
      <c r="D31" s="30">
        <f>D32+D33</f>
        <v>58550.5</v>
      </c>
      <c r="E31" s="30">
        <f>E32+E33</f>
        <v>58190.605259999997</v>
      </c>
      <c r="F31" s="42">
        <f t="shared" si="0"/>
        <v>99.385325932314842</v>
      </c>
    </row>
    <row r="32" spans="1:6" s="6" customFormat="1" ht="50.4" customHeight="1" x14ac:dyDescent="0.25">
      <c r="A32" s="29" t="s">
        <v>251</v>
      </c>
      <c r="B32" s="13" t="s">
        <v>37</v>
      </c>
      <c r="C32" s="13" t="s">
        <v>23</v>
      </c>
      <c r="D32" s="30">
        <v>58530.5</v>
      </c>
      <c r="E32" s="30">
        <v>58170.605259999997</v>
      </c>
      <c r="F32" s="42">
        <f t="shared" si="0"/>
        <v>99.385115896840105</v>
      </c>
    </row>
    <row r="33" spans="1:6" s="6" customFormat="1" ht="33" customHeight="1" x14ac:dyDescent="0.25">
      <c r="A33" s="29" t="s">
        <v>166</v>
      </c>
      <c r="B33" s="13" t="s">
        <v>345</v>
      </c>
      <c r="C33" s="13" t="s">
        <v>344</v>
      </c>
      <c r="D33" s="30">
        <v>20</v>
      </c>
      <c r="E33" s="30">
        <v>20</v>
      </c>
      <c r="F33" s="42">
        <f t="shared" si="0"/>
        <v>100</v>
      </c>
    </row>
    <row r="34" spans="1:6" s="6" customFormat="1" ht="35.4" customHeight="1" x14ac:dyDescent="0.25">
      <c r="A34" s="29" t="s">
        <v>167</v>
      </c>
      <c r="B34" s="13" t="s">
        <v>0</v>
      </c>
      <c r="C34" s="13" t="s">
        <v>9</v>
      </c>
      <c r="D34" s="30">
        <f>D35+D39+D42+D43+D46+D49+D44+D38+D45</f>
        <v>178986.25545000003</v>
      </c>
      <c r="E34" s="30">
        <f>E35+E39+E42+E43+E46+E49+E44+E38+E45</f>
        <v>184912.62676000001</v>
      </c>
      <c r="F34" s="42">
        <f t="shared" si="0"/>
        <v>103.31107620252749</v>
      </c>
    </row>
    <row r="35" spans="1:6" s="6" customFormat="1" ht="75" x14ac:dyDescent="0.25">
      <c r="A35" s="29" t="s">
        <v>168</v>
      </c>
      <c r="B35" s="13" t="s">
        <v>39</v>
      </c>
      <c r="C35" s="13" t="s">
        <v>25</v>
      </c>
      <c r="D35" s="30">
        <f>D36+D37</f>
        <v>99234.905670000007</v>
      </c>
      <c r="E35" s="30">
        <f>E36+E37</f>
        <v>100259.45586999999</v>
      </c>
      <c r="F35" s="42">
        <f t="shared" si="0"/>
        <v>101.03244941191063</v>
      </c>
    </row>
    <row r="36" spans="1:6" s="6" customFormat="1" ht="94.8" customHeight="1" x14ac:dyDescent="0.25">
      <c r="A36" s="29" t="s">
        <v>169</v>
      </c>
      <c r="B36" s="13" t="s">
        <v>126</v>
      </c>
      <c r="C36" s="21" t="s">
        <v>227</v>
      </c>
      <c r="D36" s="30">
        <v>28453.1</v>
      </c>
      <c r="E36" s="30">
        <v>29670.39734</v>
      </c>
      <c r="F36" s="42">
        <f t="shared" si="0"/>
        <v>104.27825910006293</v>
      </c>
    </row>
    <row r="37" spans="1:6" s="6" customFormat="1" ht="90" x14ac:dyDescent="0.25">
      <c r="A37" s="29" t="s">
        <v>170</v>
      </c>
      <c r="B37" s="13" t="s">
        <v>127</v>
      </c>
      <c r="C37" s="21" t="s">
        <v>125</v>
      </c>
      <c r="D37" s="30">
        <v>70781.805670000002</v>
      </c>
      <c r="E37" s="30">
        <v>70589.058529999995</v>
      </c>
      <c r="F37" s="42">
        <f t="shared" si="0"/>
        <v>99.727688297613327</v>
      </c>
    </row>
    <row r="38" spans="1:6" s="6" customFormat="1" ht="64.8" customHeight="1" x14ac:dyDescent="0.25">
      <c r="A38" s="29" t="s">
        <v>171</v>
      </c>
      <c r="B38" s="13" t="s">
        <v>244</v>
      </c>
      <c r="C38" s="13" t="s">
        <v>243</v>
      </c>
      <c r="D38" s="30">
        <v>428.24768</v>
      </c>
      <c r="E38" s="30">
        <v>466.24768</v>
      </c>
      <c r="F38" s="42">
        <f t="shared" si="0"/>
        <v>108.87336972847115</v>
      </c>
    </row>
    <row r="39" spans="1:6" s="6" customFormat="1" ht="35.4" customHeight="1" x14ac:dyDescent="0.25">
      <c r="A39" s="29" t="s">
        <v>172</v>
      </c>
      <c r="B39" s="13" t="s">
        <v>47</v>
      </c>
      <c r="C39" s="13" t="s">
        <v>48</v>
      </c>
      <c r="D39" s="30">
        <f>D40+D41</f>
        <v>33703.716</v>
      </c>
      <c r="E39" s="30">
        <f>E40+E41</f>
        <v>36904.676480000002</v>
      </c>
      <c r="F39" s="42">
        <f t="shared" si="0"/>
        <v>109.49735180536176</v>
      </c>
    </row>
    <row r="40" spans="1:6" s="6" customFormat="1" ht="66" customHeight="1" x14ac:dyDescent="0.25">
      <c r="A40" s="29" t="s">
        <v>173</v>
      </c>
      <c r="B40" s="13" t="s">
        <v>49</v>
      </c>
      <c r="C40" s="34" t="s">
        <v>231</v>
      </c>
      <c r="D40" s="30">
        <v>29924.633000000002</v>
      </c>
      <c r="E40" s="30">
        <v>32898.245210000001</v>
      </c>
      <c r="F40" s="42">
        <f t="shared" si="0"/>
        <v>109.93700477462831</v>
      </c>
    </row>
    <row r="41" spans="1:6" s="6" customFormat="1" ht="50.4" customHeight="1" x14ac:dyDescent="0.25">
      <c r="A41" s="29" t="s">
        <v>174</v>
      </c>
      <c r="B41" s="13" t="s">
        <v>50</v>
      </c>
      <c r="C41" s="21" t="s">
        <v>56</v>
      </c>
      <c r="D41" s="30">
        <v>3779.0830000000001</v>
      </c>
      <c r="E41" s="30">
        <v>4006.43127</v>
      </c>
      <c r="F41" s="42">
        <f t="shared" si="0"/>
        <v>106.01596392564016</v>
      </c>
    </row>
    <row r="42" spans="1:6" s="6" customFormat="1" ht="94.2" customHeight="1" x14ac:dyDescent="0.25">
      <c r="A42" s="29" t="s">
        <v>175</v>
      </c>
      <c r="B42" s="13" t="s">
        <v>72</v>
      </c>
      <c r="C42" s="13" t="s">
        <v>71</v>
      </c>
      <c r="D42" s="30">
        <v>-4.7214600000000004</v>
      </c>
      <c r="E42" s="30">
        <v>-25.917670000000001</v>
      </c>
      <c r="F42" s="42" t="s">
        <v>360</v>
      </c>
    </row>
    <row r="43" spans="1:6" s="6" customFormat="1" ht="139.19999999999999" customHeight="1" x14ac:dyDescent="0.25">
      <c r="A43" s="29" t="s">
        <v>176</v>
      </c>
      <c r="B43" s="13" t="s">
        <v>233</v>
      </c>
      <c r="C43" s="13" t="s">
        <v>234</v>
      </c>
      <c r="D43" s="30">
        <v>500.37061999999997</v>
      </c>
      <c r="E43" s="30">
        <v>515.19931999999994</v>
      </c>
      <c r="F43" s="42">
        <f t="shared" si="0"/>
        <v>102.96354330316196</v>
      </c>
    </row>
    <row r="44" spans="1:6" s="6" customFormat="1" ht="169.8" customHeight="1" x14ac:dyDescent="0.25">
      <c r="A44" s="29" t="s">
        <v>177</v>
      </c>
      <c r="B44" s="13" t="s">
        <v>246</v>
      </c>
      <c r="C44" s="13" t="s">
        <v>245</v>
      </c>
      <c r="D44" s="30">
        <v>0.83574999999999999</v>
      </c>
      <c r="E44" s="30">
        <v>0.83601999999999999</v>
      </c>
      <c r="F44" s="42">
        <f t="shared" si="0"/>
        <v>100.03230631169609</v>
      </c>
    </row>
    <row r="45" spans="1:6" s="6" customFormat="1" ht="58.95" customHeight="1" x14ac:dyDescent="0.25">
      <c r="A45" s="29" t="s">
        <v>252</v>
      </c>
      <c r="B45" s="13" t="s">
        <v>330</v>
      </c>
      <c r="C45" s="13" t="s">
        <v>331</v>
      </c>
      <c r="D45" s="30">
        <v>49.508929999999999</v>
      </c>
      <c r="E45" s="30">
        <v>49.508929999999999</v>
      </c>
      <c r="F45" s="42">
        <f t="shared" si="0"/>
        <v>100</v>
      </c>
    </row>
    <row r="46" spans="1:6" s="6" customFormat="1" ht="79.2" customHeight="1" x14ac:dyDescent="0.25">
      <c r="A46" s="29" t="s">
        <v>178</v>
      </c>
      <c r="B46" s="13" t="s">
        <v>82</v>
      </c>
      <c r="C46" s="13" t="s">
        <v>104</v>
      </c>
      <c r="D46" s="30">
        <f>D47+D48</f>
        <v>34454.033759999998</v>
      </c>
      <c r="E46" s="30">
        <f>E47+E48</f>
        <v>35884.038910000003</v>
      </c>
      <c r="F46" s="42">
        <f t="shared" si="0"/>
        <v>104.15047236547434</v>
      </c>
    </row>
    <row r="47" spans="1:6" s="6" customFormat="1" ht="97.8" customHeight="1" x14ac:dyDescent="0.25">
      <c r="A47" s="29" t="s">
        <v>179</v>
      </c>
      <c r="B47" s="13" t="s">
        <v>73</v>
      </c>
      <c r="C47" s="21" t="s">
        <v>81</v>
      </c>
      <c r="D47" s="30">
        <v>14075.67915</v>
      </c>
      <c r="E47" s="30">
        <v>14075.67915</v>
      </c>
      <c r="F47" s="42">
        <f t="shared" si="0"/>
        <v>100</v>
      </c>
    </row>
    <row r="48" spans="1:6" s="6" customFormat="1" ht="84" customHeight="1" x14ac:dyDescent="0.25">
      <c r="A48" s="29" t="s">
        <v>180</v>
      </c>
      <c r="B48" s="13" t="s">
        <v>326</v>
      </c>
      <c r="C48" s="21" t="s">
        <v>327</v>
      </c>
      <c r="D48" s="30">
        <v>20378.354609999999</v>
      </c>
      <c r="E48" s="30">
        <v>21808.359759999999</v>
      </c>
      <c r="F48" s="42">
        <f t="shared" si="0"/>
        <v>107.01727483581169</v>
      </c>
    </row>
    <row r="49" spans="1:6" s="6" customFormat="1" ht="102.6" customHeight="1" x14ac:dyDescent="0.25">
      <c r="A49" s="29" t="s">
        <v>181</v>
      </c>
      <c r="B49" s="13" t="s">
        <v>94</v>
      </c>
      <c r="C49" s="13" t="s">
        <v>93</v>
      </c>
      <c r="D49" s="30">
        <f>D51+D50</f>
        <v>10619.3585</v>
      </c>
      <c r="E49" s="30">
        <f>E51+E50</f>
        <v>10858.58122</v>
      </c>
      <c r="F49" s="42">
        <f t="shared" si="0"/>
        <v>102.25270405928946</v>
      </c>
    </row>
    <row r="50" spans="1:6" s="6" customFormat="1" ht="135" x14ac:dyDescent="0.25">
      <c r="A50" s="29" t="s">
        <v>182</v>
      </c>
      <c r="B50" s="13" t="s">
        <v>97</v>
      </c>
      <c r="C50" s="21" t="s">
        <v>96</v>
      </c>
      <c r="D50" s="30">
        <v>7880.2754999999997</v>
      </c>
      <c r="E50" s="30">
        <v>7880.2763199999999</v>
      </c>
      <c r="F50" s="42">
        <f t="shared" si="0"/>
        <v>100.00001040572756</v>
      </c>
    </row>
    <row r="51" spans="1:6" s="6" customFormat="1" ht="139.19999999999999" customHeight="1" x14ac:dyDescent="0.25">
      <c r="A51" s="29" t="s">
        <v>183</v>
      </c>
      <c r="B51" s="13" t="s">
        <v>95</v>
      </c>
      <c r="C51" s="21" t="s">
        <v>102</v>
      </c>
      <c r="D51" s="30">
        <v>2739.0830000000001</v>
      </c>
      <c r="E51" s="30">
        <v>2978.3049000000001</v>
      </c>
      <c r="F51" s="42">
        <f t="shared" si="0"/>
        <v>108.73364918113107</v>
      </c>
    </row>
    <row r="52" spans="1:6" s="6" customFormat="1" x14ac:dyDescent="0.25">
      <c r="A52" s="29" t="s">
        <v>184</v>
      </c>
      <c r="B52" s="13" t="s">
        <v>1</v>
      </c>
      <c r="C52" s="13" t="s">
        <v>10</v>
      </c>
      <c r="D52" s="30">
        <f>D53</f>
        <v>19540.061720000002</v>
      </c>
      <c r="E52" s="30">
        <f>E53</f>
        <v>19540.061720000002</v>
      </c>
      <c r="F52" s="42">
        <f t="shared" si="0"/>
        <v>100</v>
      </c>
    </row>
    <row r="53" spans="1:6" s="6" customFormat="1" x14ac:dyDescent="0.25">
      <c r="A53" s="29" t="s">
        <v>185</v>
      </c>
      <c r="B53" s="13" t="s">
        <v>87</v>
      </c>
      <c r="C53" s="13" t="s">
        <v>86</v>
      </c>
      <c r="D53" s="30">
        <f>D54+D55+D56</f>
        <v>19540.061720000002</v>
      </c>
      <c r="E53" s="30">
        <f>E54+E55+E56</f>
        <v>19540.061720000002</v>
      </c>
      <c r="F53" s="42">
        <f t="shared" si="0"/>
        <v>100</v>
      </c>
    </row>
    <row r="54" spans="1:6" s="6" customFormat="1" ht="30" x14ac:dyDescent="0.25">
      <c r="A54" s="29" t="s">
        <v>186</v>
      </c>
      <c r="B54" s="13" t="s">
        <v>133</v>
      </c>
      <c r="C54" s="13" t="s">
        <v>134</v>
      </c>
      <c r="D54" s="30">
        <v>1716.24107</v>
      </c>
      <c r="E54" s="30">
        <v>1716.24107</v>
      </c>
      <c r="F54" s="42">
        <f t="shared" si="0"/>
        <v>100</v>
      </c>
    </row>
    <row r="55" spans="1:6" s="6" customFormat="1" x14ac:dyDescent="0.25">
      <c r="A55" s="29" t="s">
        <v>187</v>
      </c>
      <c r="B55" s="13" t="s">
        <v>135</v>
      </c>
      <c r="C55" s="13" t="s">
        <v>136</v>
      </c>
      <c r="D55" s="30">
        <v>58.323309999999999</v>
      </c>
      <c r="E55" s="30">
        <v>58.323309999999999</v>
      </c>
      <c r="F55" s="42">
        <f t="shared" si="0"/>
        <v>100</v>
      </c>
    </row>
    <row r="56" spans="1:6" s="6" customFormat="1" x14ac:dyDescent="0.25">
      <c r="A56" s="29" t="s">
        <v>188</v>
      </c>
      <c r="B56" s="13" t="s">
        <v>137</v>
      </c>
      <c r="C56" s="13" t="s">
        <v>138</v>
      </c>
      <c r="D56" s="30">
        <f>D57+D58</f>
        <v>17765.497340000002</v>
      </c>
      <c r="E56" s="30">
        <f>E57+E58</f>
        <v>17765.497340000002</v>
      </c>
      <c r="F56" s="42">
        <f t="shared" si="0"/>
        <v>100</v>
      </c>
    </row>
    <row r="57" spans="1:6" s="6" customFormat="1" x14ac:dyDescent="0.25">
      <c r="A57" s="29" t="s">
        <v>189</v>
      </c>
      <c r="B57" s="13" t="s">
        <v>139</v>
      </c>
      <c r="C57" s="13" t="s">
        <v>140</v>
      </c>
      <c r="D57" s="30">
        <v>695.82180000000005</v>
      </c>
      <c r="E57" s="30">
        <v>695.82180000000005</v>
      </c>
      <c r="F57" s="42">
        <f t="shared" si="0"/>
        <v>100</v>
      </c>
    </row>
    <row r="58" spans="1:6" s="6" customFormat="1" x14ac:dyDescent="0.25">
      <c r="A58" s="29" t="s">
        <v>190</v>
      </c>
      <c r="B58" s="13" t="s">
        <v>141</v>
      </c>
      <c r="C58" s="13" t="s">
        <v>142</v>
      </c>
      <c r="D58" s="30">
        <v>17069.67554</v>
      </c>
      <c r="E58" s="30">
        <v>17069.67554</v>
      </c>
      <c r="F58" s="42">
        <f t="shared" si="0"/>
        <v>100</v>
      </c>
    </row>
    <row r="59" spans="1:6" s="6" customFormat="1" ht="30" x14ac:dyDescent="0.25">
      <c r="A59" s="29" t="s">
        <v>191</v>
      </c>
      <c r="B59" s="13" t="s">
        <v>12</v>
      </c>
      <c r="C59" s="13" t="s">
        <v>67</v>
      </c>
      <c r="D59" s="30">
        <f>D62+D60</f>
        <v>6116.1301899999999</v>
      </c>
      <c r="E59" s="30">
        <f>E62+E60</f>
        <v>6161.6567499999992</v>
      </c>
      <c r="F59" s="42">
        <f t="shared" si="0"/>
        <v>100.7443687198555</v>
      </c>
    </row>
    <row r="60" spans="1:6" s="6" customFormat="1" ht="34.799999999999997" customHeight="1" x14ac:dyDescent="0.25">
      <c r="A60" s="29" t="s">
        <v>192</v>
      </c>
      <c r="B60" s="35" t="s">
        <v>335</v>
      </c>
      <c r="C60" s="13" t="s">
        <v>333</v>
      </c>
      <c r="D60" s="30">
        <f>D61</f>
        <v>1500</v>
      </c>
      <c r="E60" s="30">
        <f>E61</f>
        <v>1432.9665600000001</v>
      </c>
      <c r="F60" s="42">
        <f t="shared" si="0"/>
        <v>95.531103999999999</v>
      </c>
    </row>
    <row r="61" spans="1:6" s="6" customFormat="1" ht="48.6" customHeight="1" x14ac:dyDescent="0.25">
      <c r="A61" s="29" t="s">
        <v>253</v>
      </c>
      <c r="B61" s="35" t="s">
        <v>336</v>
      </c>
      <c r="C61" s="21" t="s">
        <v>334</v>
      </c>
      <c r="D61" s="30">
        <v>1500</v>
      </c>
      <c r="E61" s="30">
        <v>1432.9665600000001</v>
      </c>
      <c r="F61" s="42">
        <f t="shared" si="0"/>
        <v>95.531103999999999</v>
      </c>
    </row>
    <row r="62" spans="1:6" s="6" customFormat="1" x14ac:dyDescent="0.25">
      <c r="A62" s="29" t="s">
        <v>193</v>
      </c>
      <c r="B62" s="13" t="s">
        <v>79</v>
      </c>
      <c r="C62" s="13" t="s">
        <v>105</v>
      </c>
      <c r="D62" s="30">
        <f>D63+D64+D65</f>
        <v>4616.1301899999999</v>
      </c>
      <c r="E62" s="30">
        <f>E63+E64+E65</f>
        <v>4728.6901899999993</v>
      </c>
      <c r="F62" s="42">
        <f t="shared" si="0"/>
        <v>102.43840609703427</v>
      </c>
    </row>
    <row r="63" spans="1:6" s="6" customFormat="1" ht="33.6" customHeight="1" x14ac:dyDescent="0.25">
      <c r="A63" s="29" t="s">
        <v>194</v>
      </c>
      <c r="B63" s="13" t="s">
        <v>80</v>
      </c>
      <c r="C63" s="21" t="s">
        <v>106</v>
      </c>
      <c r="D63" s="30">
        <v>4165.5643700000001</v>
      </c>
      <c r="E63" s="30">
        <v>4165.5643700000001</v>
      </c>
      <c r="F63" s="42">
        <f t="shared" si="0"/>
        <v>100</v>
      </c>
    </row>
    <row r="64" spans="1:6" s="6" customFormat="1" ht="65.400000000000006" customHeight="1" x14ac:dyDescent="0.25">
      <c r="A64" s="29" t="s">
        <v>195</v>
      </c>
      <c r="B64" s="13" t="s">
        <v>306</v>
      </c>
      <c r="C64" s="21" t="s">
        <v>307</v>
      </c>
      <c r="D64" s="30">
        <v>198.62191999999999</v>
      </c>
      <c r="E64" s="30">
        <v>198.62191999999999</v>
      </c>
      <c r="F64" s="42">
        <f t="shared" si="0"/>
        <v>100</v>
      </c>
    </row>
    <row r="65" spans="1:6" s="6" customFormat="1" ht="37.799999999999997" customHeight="1" x14ac:dyDescent="0.25">
      <c r="A65" s="29" t="s">
        <v>196</v>
      </c>
      <c r="B65" s="13" t="s">
        <v>341</v>
      </c>
      <c r="C65" s="21" t="s">
        <v>352</v>
      </c>
      <c r="D65" s="30">
        <v>251.94390000000001</v>
      </c>
      <c r="E65" s="30">
        <v>364.50389999999999</v>
      </c>
      <c r="F65" s="42" t="s">
        <v>360</v>
      </c>
    </row>
    <row r="66" spans="1:6" s="6" customFormat="1" ht="30" x14ac:dyDescent="0.25">
      <c r="A66" s="29" t="s">
        <v>197</v>
      </c>
      <c r="B66" s="13" t="s">
        <v>2</v>
      </c>
      <c r="C66" s="13" t="s">
        <v>11</v>
      </c>
      <c r="D66" s="30">
        <f>D67+D70+D71</f>
        <v>32513.95</v>
      </c>
      <c r="E66" s="30">
        <f>E67+E70+E71</f>
        <v>32422.833820000003</v>
      </c>
      <c r="F66" s="42">
        <f t="shared" si="0"/>
        <v>99.719762809501773</v>
      </c>
    </row>
    <row r="67" spans="1:6" s="6" customFormat="1" ht="82.8" customHeight="1" x14ac:dyDescent="0.25">
      <c r="A67" s="29" t="s">
        <v>198</v>
      </c>
      <c r="B67" s="13" t="s">
        <v>40</v>
      </c>
      <c r="C67" s="13" t="s">
        <v>27</v>
      </c>
      <c r="D67" s="30">
        <f>D68+D69</f>
        <v>13113.95</v>
      </c>
      <c r="E67" s="30">
        <f>E68+E69</f>
        <v>13067.945020000001</v>
      </c>
      <c r="F67" s="42">
        <f t="shared" si="0"/>
        <v>99.649190518493668</v>
      </c>
    </row>
    <row r="68" spans="1:6" s="6" customFormat="1" ht="94.2" customHeight="1" x14ac:dyDescent="0.25">
      <c r="A68" s="29" t="s">
        <v>199</v>
      </c>
      <c r="B68" s="13" t="s">
        <v>128</v>
      </c>
      <c r="C68" s="21" t="s">
        <v>230</v>
      </c>
      <c r="D68" s="30">
        <v>11356.52</v>
      </c>
      <c r="E68" s="30">
        <v>11310.515020000001</v>
      </c>
      <c r="F68" s="42">
        <f t="shared" si="0"/>
        <v>99.594902487733918</v>
      </c>
    </row>
    <row r="69" spans="1:6" s="6" customFormat="1" ht="94.8" customHeight="1" x14ac:dyDescent="0.25">
      <c r="A69" s="29" t="s">
        <v>254</v>
      </c>
      <c r="B69" s="13" t="s">
        <v>129</v>
      </c>
      <c r="C69" s="21" t="s">
        <v>228</v>
      </c>
      <c r="D69" s="30">
        <v>1757.43</v>
      </c>
      <c r="E69" s="30">
        <v>1757.43</v>
      </c>
      <c r="F69" s="42">
        <f t="shared" si="0"/>
        <v>100</v>
      </c>
    </row>
    <row r="70" spans="1:6" s="6" customFormat="1" ht="49.2" customHeight="1" x14ac:dyDescent="0.25">
      <c r="A70" s="29" t="s">
        <v>200</v>
      </c>
      <c r="B70" s="13" t="s">
        <v>38</v>
      </c>
      <c r="C70" s="13" t="s">
        <v>107</v>
      </c>
      <c r="D70" s="30">
        <v>19100</v>
      </c>
      <c r="E70" s="30">
        <v>19053.320250000001</v>
      </c>
      <c r="F70" s="42">
        <f t="shared" si="0"/>
        <v>99.755603403141365</v>
      </c>
    </row>
    <row r="71" spans="1:6" s="6" customFormat="1" ht="79.2" customHeight="1" x14ac:dyDescent="0.25">
      <c r="A71" s="29" t="s">
        <v>255</v>
      </c>
      <c r="B71" s="13" t="s">
        <v>343</v>
      </c>
      <c r="C71" s="13" t="s">
        <v>342</v>
      </c>
      <c r="D71" s="30">
        <v>300</v>
      </c>
      <c r="E71" s="30">
        <v>301.56855000000002</v>
      </c>
      <c r="F71" s="42">
        <f t="shared" si="0"/>
        <v>100.52285000000001</v>
      </c>
    </row>
    <row r="72" spans="1:6" s="6" customFormat="1" x14ac:dyDescent="0.25">
      <c r="A72" s="29" t="s">
        <v>256</v>
      </c>
      <c r="B72" s="13" t="s">
        <v>3</v>
      </c>
      <c r="C72" s="13" t="s">
        <v>13</v>
      </c>
      <c r="D72" s="30">
        <v>6519.3705099999997</v>
      </c>
      <c r="E72" s="30">
        <v>6867.6075700000001</v>
      </c>
      <c r="F72" s="42">
        <f t="shared" si="0"/>
        <v>105.34157491840421</v>
      </c>
    </row>
    <row r="73" spans="1:6" s="6" customFormat="1" x14ac:dyDescent="0.25">
      <c r="A73" s="29" t="s">
        <v>257</v>
      </c>
      <c r="B73" s="13" t="s">
        <v>118</v>
      </c>
      <c r="C73" s="13" t="s">
        <v>119</v>
      </c>
      <c r="D73" s="30">
        <f>D75+D74</f>
        <v>2483.12345</v>
      </c>
      <c r="E73" s="30">
        <f>E75+E74</f>
        <v>2519.7699199999997</v>
      </c>
      <c r="F73" s="42">
        <f t="shared" ref="F73:F134" si="1">E73/D73*100</f>
        <v>101.4758215102032</v>
      </c>
    </row>
    <row r="74" spans="1:6" s="6" customFormat="1" x14ac:dyDescent="0.25">
      <c r="A74" s="29" t="s">
        <v>201</v>
      </c>
      <c r="B74" s="13" t="s">
        <v>308</v>
      </c>
      <c r="C74" s="13" t="s">
        <v>309</v>
      </c>
      <c r="D74" s="30">
        <v>-40.834090000000003</v>
      </c>
      <c r="E74" s="30">
        <v>-21.780180000000001</v>
      </c>
      <c r="F74" s="42">
        <f t="shared" si="1"/>
        <v>53.338227936510883</v>
      </c>
    </row>
    <row r="75" spans="1:6" s="6" customFormat="1" x14ac:dyDescent="0.25">
      <c r="A75" s="29" t="s">
        <v>202</v>
      </c>
      <c r="B75" s="13" t="s">
        <v>121</v>
      </c>
      <c r="C75" s="13" t="s">
        <v>130</v>
      </c>
      <c r="D75" s="30">
        <v>2523.9575399999999</v>
      </c>
      <c r="E75" s="30">
        <v>2541.5500999999999</v>
      </c>
      <c r="F75" s="42">
        <f t="shared" si="1"/>
        <v>100.69702281917152</v>
      </c>
    </row>
    <row r="76" spans="1:6" s="6" customFormat="1" x14ac:dyDescent="0.25">
      <c r="A76" s="29" t="s">
        <v>203</v>
      </c>
      <c r="B76" s="13" t="s">
        <v>4</v>
      </c>
      <c r="C76" s="13" t="s">
        <v>14</v>
      </c>
      <c r="D76" s="30">
        <f>D77+D132+D130+D133</f>
        <v>8426673.9205399994</v>
      </c>
      <c r="E76" s="30">
        <f>E77+E132+E130+E133</f>
        <v>8427053.0523999985</v>
      </c>
      <c r="F76" s="42">
        <f t="shared" si="1"/>
        <v>100.00449918750355</v>
      </c>
    </row>
    <row r="77" spans="1:6" s="6" customFormat="1" ht="30" x14ac:dyDescent="0.25">
      <c r="A77" s="29" t="s">
        <v>204</v>
      </c>
      <c r="B77" s="13" t="s">
        <v>28</v>
      </c>
      <c r="C77" s="13" t="s">
        <v>29</v>
      </c>
      <c r="D77" s="30">
        <f>D78+D82+D101+D118</f>
        <v>8396491.8750700001</v>
      </c>
      <c r="E77" s="30">
        <f>E78+E82+E101+E118</f>
        <v>8395501.8986299988</v>
      </c>
      <c r="F77" s="42">
        <f t="shared" si="1"/>
        <v>99.988209642137079</v>
      </c>
    </row>
    <row r="78" spans="1:6" s="6" customFormat="1" ht="30" x14ac:dyDescent="0.25">
      <c r="A78" s="29" t="s">
        <v>205</v>
      </c>
      <c r="B78" s="13" t="s">
        <v>114</v>
      </c>
      <c r="C78" s="13" t="s">
        <v>78</v>
      </c>
      <c r="D78" s="30">
        <f>D79+D80+D81</f>
        <v>2414740.8059999999</v>
      </c>
      <c r="E78" s="30">
        <f>E79+E80+E81</f>
        <v>2414740.8059999999</v>
      </c>
      <c r="F78" s="42">
        <f t="shared" si="1"/>
        <v>100</v>
      </c>
    </row>
    <row r="79" spans="1:6" s="6" customFormat="1" ht="39.6" customHeight="1" x14ac:dyDescent="0.25">
      <c r="A79" s="29" t="s">
        <v>206</v>
      </c>
      <c r="B79" s="13" t="s">
        <v>75</v>
      </c>
      <c r="C79" s="13" t="s">
        <v>77</v>
      </c>
      <c r="D79" s="30">
        <v>458720</v>
      </c>
      <c r="E79" s="30">
        <v>458720</v>
      </c>
      <c r="F79" s="42">
        <f t="shared" si="1"/>
        <v>100</v>
      </c>
    </row>
    <row r="80" spans="1:6" s="6" customFormat="1" ht="33.6" customHeight="1" x14ac:dyDescent="0.25">
      <c r="A80" s="29" t="s">
        <v>207</v>
      </c>
      <c r="B80" s="13" t="s">
        <v>88</v>
      </c>
      <c r="C80" s="13" t="s">
        <v>108</v>
      </c>
      <c r="D80" s="30">
        <v>1948644</v>
      </c>
      <c r="E80" s="30">
        <v>1948644</v>
      </c>
      <c r="F80" s="42">
        <f t="shared" si="1"/>
        <v>100</v>
      </c>
    </row>
    <row r="81" spans="1:6" s="6" customFormat="1" ht="35.4" customHeight="1" x14ac:dyDescent="0.25">
      <c r="A81" s="29" t="s">
        <v>208</v>
      </c>
      <c r="B81" s="13" t="s">
        <v>310</v>
      </c>
      <c r="C81" s="13" t="s">
        <v>311</v>
      </c>
      <c r="D81" s="30">
        <v>7376.8059999999996</v>
      </c>
      <c r="E81" s="30">
        <v>7376.8059999999996</v>
      </c>
      <c r="F81" s="42">
        <f t="shared" si="1"/>
        <v>100</v>
      </c>
    </row>
    <row r="82" spans="1:6" s="6" customFormat="1" ht="30" x14ac:dyDescent="0.25">
      <c r="A82" s="29" t="s">
        <v>209</v>
      </c>
      <c r="B82" s="13" t="s">
        <v>89</v>
      </c>
      <c r="C82" s="13" t="s">
        <v>90</v>
      </c>
      <c r="D82" s="30">
        <f>D89+D83+D87+D88+D85+D86</f>
        <v>2942601.1270699999</v>
      </c>
      <c r="E82" s="30">
        <f>E89+E83+E87+E88+E85+E86</f>
        <v>2942601.1270699999</v>
      </c>
      <c r="F82" s="42">
        <f t="shared" si="1"/>
        <v>100</v>
      </c>
    </row>
    <row r="83" spans="1:6" s="6" customFormat="1" ht="30" x14ac:dyDescent="0.25">
      <c r="A83" s="29" t="s">
        <v>210</v>
      </c>
      <c r="B83" s="13" t="s">
        <v>235</v>
      </c>
      <c r="C83" s="13" t="s">
        <v>236</v>
      </c>
      <c r="D83" s="30">
        <f>D84</f>
        <v>2465493.1</v>
      </c>
      <c r="E83" s="30">
        <f>E84</f>
        <v>2465493.1</v>
      </c>
      <c r="F83" s="42">
        <f t="shared" si="1"/>
        <v>100</v>
      </c>
    </row>
    <row r="84" spans="1:6" s="6" customFormat="1" ht="66" customHeight="1" x14ac:dyDescent="0.25">
      <c r="A84" s="29" t="s">
        <v>211</v>
      </c>
      <c r="B84" s="13" t="s">
        <v>235</v>
      </c>
      <c r="C84" s="21" t="s">
        <v>258</v>
      </c>
      <c r="D84" s="30">
        <v>2465493.1</v>
      </c>
      <c r="E84" s="30">
        <v>2465493.1</v>
      </c>
      <c r="F84" s="42">
        <f t="shared" si="1"/>
        <v>100</v>
      </c>
    </row>
    <row r="85" spans="1:6" s="6" customFormat="1" ht="45" x14ac:dyDescent="0.25">
      <c r="A85" s="29" t="s">
        <v>212</v>
      </c>
      <c r="B85" s="13" t="s">
        <v>264</v>
      </c>
      <c r="C85" s="13" t="s">
        <v>263</v>
      </c>
      <c r="D85" s="30">
        <v>209.1</v>
      </c>
      <c r="E85" s="30">
        <v>209.1</v>
      </c>
      <c r="F85" s="42">
        <f t="shared" si="1"/>
        <v>100</v>
      </c>
    </row>
    <row r="86" spans="1:6" s="6" customFormat="1" ht="51.6" customHeight="1" x14ac:dyDescent="0.25">
      <c r="A86" s="29" t="s">
        <v>213</v>
      </c>
      <c r="B86" s="13" t="s">
        <v>329</v>
      </c>
      <c r="C86" s="13" t="s">
        <v>328</v>
      </c>
      <c r="D86" s="30">
        <v>141286.79999999999</v>
      </c>
      <c r="E86" s="30">
        <v>141286.79999999999</v>
      </c>
      <c r="F86" s="42">
        <f t="shared" si="1"/>
        <v>100</v>
      </c>
    </row>
    <row r="87" spans="1:6" s="6" customFormat="1" ht="45" x14ac:dyDescent="0.25">
      <c r="A87" s="29" t="s">
        <v>214</v>
      </c>
      <c r="B87" s="13" t="s">
        <v>259</v>
      </c>
      <c r="C87" s="13" t="s">
        <v>260</v>
      </c>
      <c r="D87" s="30">
        <v>3954.7270699999999</v>
      </c>
      <c r="E87" s="30">
        <v>3954.7270699999999</v>
      </c>
      <c r="F87" s="42">
        <f t="shared" si="1"/>
        <v>100</v>
      </c>
    </row>
    <row r="88" spans="1:6" s="6" customFormat="1" x14ac:dyDescent="0.25">
      <c r="A88" s="29" t="s">
        <v>215</v>
      </c>
      <c r="B88" s="13" t="s">
        <v>266</v>
      </c>
      <c r="C88" s="13" t="s">
        <v>265</v>
      </c>
      <c r="D88" s="30">
        <v>3883</v>
      </c>
      <c r="E88" s="30">
        <v>3883</v>
      </c>
      <c r="F88" s="42">
        <f t="shared" si="1"/>
        <v>100</v>
      </c>
    </row>
    <row r="89" spans="1:6" s="6" customFormat="1" x14ac:dyDescent="0.25">
      <c r="A89" s="29" t="s">
        <v>216</v>
      </c>
      <c r="B89" s="13" t="s">
        <v>91</v>
      </c>
      <c r="C89" s="13" t="s">
        <v>92</v>
      </c>
      <c r="D89" s="30">
        <f>D90+D91+D92+D93+D94+D95+D96+D97+D98+D99+D100</f>
        <v>327774.40000000002</v>
      </c>
      <c r="E89" s="30">
        <f>E90+E91+E92+E93+E94+E95+E96+E97+E98+E99+E100</f>
        <v>327774.40000000002</v>
      </c>
      <c r="F89" s="42">
        <f t="shared" si="1"/>
        <v>100</v>
      </c>
    </row>
    <row r="90" spans="1:6" s="6" customFormat="1" ht="64.2" customHeight="1" x14ac:dyDescent="0.25">
      <c r="A90" s="29" t="s">
        <v>217</v>
      </c>
      <c r="B90" s="13" t="s">
        <v>91</v>
      </c>
      <c r="C90" s="21" t="s">
        <v>100</v>
      </c>
      <c r="D90" s="30">
        <v>90598</v>
      </c>
      <c r="E90" s="30">
        <v>90598</v>
      </c>
      <c r="F90" s="42">
        <f t="shared" si="1"/>
        <v>100</v>
      </c>
    </row>
    <row r="91" spans="1:6" s="6" customFormat="1" ht="81.599999999999994" customHeight="1" x14ac:dyDescent="0.25">
      <c r="A91" s="29" t="s">
        <v>218</v>
      </c>
      <c r="B91" s="13" t="s">
        <v>91</v>
      </c>
      <c r="C91" s="21" t="s">
        <v>122</v>
      </c>
      <c r="D91" s="30">
        <v>50019.199999999997</v>
      </c>
      <c r="E91" s="30">
        <v>50019.199999999997</v>
      </c>
      <c r="F91" s="42">
        <f t="shared" si="1"/>
        <v>100</v>
      </c>
    </row>
    <row r="92" spans="1:6" s="6" customFormat="1" ht="66.599999999999994" customHeight="1" x14ac:dyDescent="0.25">
      <c r="A92" s="29" t="s">
        <v>219</v>
      </c>
      <c r="B92" s="13" t="s">
        <v>91</v>
      </c>
      <c r="C92" s="21" t="s">
        <v>229</v>
      </c>
      <c r="D92" s="30">
        <v>390.8</v>
      </c>
      <c r="E92" s="30">
        <v>390.8</v>
      </c>
      <c r="F92" s="42">
        <f t="shared" si="1"/>
        <v>100</v>
      </c>
    </row>
    <row r="93" spans="1:6" s="6" customFormat="1" ht="70.8" customHeight="1" x14ac:dyDescent="0.25">
      <c r="A93" s="29" t="s">
        <v>220</v>
      </c>
      <c r="B93" s="13" t="s">
        <v>91</v>
      </c>
      <c r="C93" s="21" t="s">
        <v>117</v>
      </c>
      <c r="D93" s="30">
        <v>120.3</v>
      </c>
      <c r="E93" s="30">
        <v>120.3</v>
      </c>
      <c r="F93" s="42">
        <f t="shared" si="1"/>
        <v>100</v>
      </c>
    </row>
    <row r="94" spans="1:6" s="6" customFormat="1" ht="65.400000000000006" customHeight="1" x14ac:dyDescent="0.25">
      <c r="A94" s="29" t="s">
        <v>221</v>
      </c>
      <c r="B94" s="13" t="s">
        <v>91</v>
      </c>
      <c r="C94" s="21" t="s">
        <v>358</v>
      </c>
      <c r="D94" s="30">
        <v>74.8</v>
      </c>
      <c r="E94" s="30">
        <v>74.8</v>
      </c>
      <c r="F94" s="42">
        <f t="shared" si="1"/>
        <v>100</v>
      </c>
    </row>
    <row r="95" spans="1:6" s="6" customFormat="1" ht="60" x14ac:dyDescent="0.25">
      <c r="A95" s="29" t="s">
        <v>222</v>
      </c>
      <c r="B95" s="13" t="s">
        <v>91</v>
      </c>
      <c r="C95" s="21" t="s">
        <v>248</v>
      </c>
      <c r="D95" s="30">
        <v>1165.3</v>
      </c>
      <c r="E95" s="30">
        <v>1165.3</v>
      </c>
      <c r="F95" s="42">
        <f t="shared" si="1"/>
        <v>100</v>
      </c>
    </row>
    <row r="96" spans="1:6" s="6" customFormat="1" ht="49.8" customHeight="1" x14ac:dyDescent="0.25">
      <c r="A96" s="29" t="s">
        <v>223</v>
      </c>
      <c r="B96" s="13" t="s">
        <v>91</v>
      </c>
      <c r="C96" s="21" t="s">
        <v>249</v>
      </c>
      <c r="D96" s="30">
        <v>11031.5</v>
      </c>
      <c r="E96" s="30">
        <v>11031.5</v>
      </c>
      <c r="F96" s="42">
        <f t="shared" si="1"/>
        <v>100</v>
      </c>
    </row>
    <row r="97" spans="1:6" s="6" customFormat="1" ht="75" x14ac:dyDescent="0.25">
      <c r="A97" s="29" t="s">
        <v>224</v>
      </c>
      <c r="B97" s="13" t="s">
        <v>91</v>
      </c>
      <c r="C97" s="21" t="s">
        <v>267</v>
      </c>
      <c r="D97" s="30">
        <v>2797</v>
      </c>
      <c r="E97" s="30">
        <v>2797</v>
      </c>
      <c r="F97" s="42">
        <f t="shared" si="1"/>
        <v>100</v>
      </c>
    </row>
    <row r="98" spans="1:6" s="6" customFormat="1" ht="90" x14ac:dyDescent="0.25">
      <c r="A98" s="29" t="s">
        <v>225</v>
      </c>
      <c r="B98" s="13" t="s">
        <v>91</v>
      </c>
      <c r="C98" s="21" t="s">
        <v>247</v>
      </c>
      <c r="D98" s="30">
        <v>117878.1</v>
      </c>
      <c r="E98" s="30">
        <v>117878.1</v>
      </c>
      <c r="F98" s="42">
        <f t="shared" si="1"/>
        <v>100</v>
      </c>
    </row>
    <row r="99" spans="1:6" s="6" customFormat="1" ht="67.2" customHeight="1" x14ac:dyDescent="0.25">
      <c r="A99" s="29" t="s">
        <v>226</v>
      </c>
      <c r="B99" s="13" t="s">
        <v>91</v>
      </c>
      <c r="C99" s="21" t="s">
        <v>324</v>
      </c>
      <c r="D99" s="30">
        <v>10500</v>
      </c>
      <c r="E99" s="30">
        <v>10500</v>
      </c>
      <c r="F99" s="42">
        <f t="shared" si="1"/>
        <v>100</v>
      </c>
    </row>
    <row r="100" spans="1:6" s="6" customFormat="1" ht="116.4" customHeight="1" x14ac:dyDescent="0.25">
      <c r="A100" s="29" t="s">
        <v>261</v>
      </c>
      <c r="B100" s="13" t="s">
        <v>91</v>
      </c>
      <c r="C100" s="21" t="s">
        <v>339</v>
      </c>
      <c r="D100" s="30">
        <v>43199.4</v>
      </c>
      <c r="E100" s="30">
        <v>43199.4</v>
      </c>
      <c r="F100" s="42">
        <f t="shared" si="1"/>
        <v>100</v>
      </c>
    </row>
    <row r="101" spans="1:6" s="8" customFormat="1" ht="30" x14ac:dyDescent="0.25">
      <c r="A101" s="29" t="s">
        <v>262</v>
      </c>
      <c r="B101" s="13" t="s">
        <v>62</v>
      </c>
      <c r="C101" s="13" t="s">
        <v>109</v>
      </c>
      <c r="D101" s="30">
        <f>D102+D103+D113+D115+D114+D112</f>
        <v>2493406.3999999994</v>
      </c>
      <c r="E101" s="30">
        <f>E102+E103+E113+E115+E114+E112</f>
        <v>2492416.4235599996</v>
      </c>
      <c r="F101" s="42">
        <f t="shared" si="1"/>
        <v>99.960296226078512</v>
      </c>
    </row>
    <row r="102" spans="1:6" s="8" customFormat="1" ht="30" x14ac:dyDescent="0.25">
      <c r="A102" s="29" t="s">
        <v>272</v>
      </c>
      <c r="B102" s="13" t="s">
        <v>63</v>
      </c>
      <c r="C102" s="13" t="s">
        <v>110</v>
      </c>
      <c r="D102" s="30">
        <v>18500</v>
      </c>
      <c r="E102" s="30">
        <v>18500</v>
      </c>
      <c r="F102" s="42">
        <f t="shared" si="1"/>
        <v>100</v>
      </c>
    </row>
    <row r="103" spans="1:6" s="6" customFormat="1" ht="30" x14ac:dyDescent="0.25">
      <c r="A103" s="29" t="s">
        <v>273</v>
      </c>
      <c r="B103" s="13" t="s">
        <v>64</v>
      </c>
      <c r="C103" s="13" t="s">
        <v>24</v>
      </c>
      <c r="D103" s="30">
        <f>D104+D105+D106+D107+D109+D110+D111+D108</f>
        <v>183430.30000000002</v>
      </c>
      <c r="E103" s="30">
        <f>E104+E105+E106+E107+E109+E110+E111+E108</f>
        <v>183063.00000000003</v>
      </c>
      <c r="F103" s="42">
        <f t="shared" si="1"/>
        <v>99.799760453970805</v>
      </c>
    </row>
    <row r="104" spans="1:6" s="6" customFormat="1" ht="66" customHeight="1" x14ac:dyDescent="0.25">
      <c r="A104" s="29" t="s">
        <v>274</v>
      </c>
      <c r="B104" s="13" t="s">
        <v>64</v>
      </c>
      <c r="C104" s="21" t="s">
        <v>76</v>
      </c>
      <c r="D104" s="30">
        <v>333</v>
      </c>
      <c r="E104" s="30">
        <v>333</v>
      </c>
      <c r="F104" s="42">
        <f t="shared" si="1"/>
        <v>100</v>
      </c>
    </row>
    <row r="105" spans="1:6" s="6" customFormat="1" ht="63" customHeight="1" x14ac:dyDescent="0.25">
      <c r="A105" s="29" t="s">
        <v>275</v>
      </c>
      <c r="B105" s="13" t="s">
        <v>64</v>
      </c>
      <c r="C105" s="21" t="s">
        <v>43</v>
      </c>
      <c r="D105" s="30">
        <v>169205.3</v>
      </c>
      <c r="E105" s="30">
        <v>168838</v>
      </c>
      <c r="F105" s="42">
        <f t="shared" si="1"/>
        <v>99.782926421335503</v>
      </c>
    </row>
    <row r="106" spans="1:6" s="6" customFormat="1" ht="62.4" customHeight="1" x14ac:dyDescent="0.25">
      <c r="A106" s="29" t="s">
        <v>276</v>
      </c>
      <c r="B106" s="13" t="s">
        <v>64</v>
      </c>
      <c r="C106" s="34" t="s">
        <v>41</v>
      </c>
      <c r="D106" s="30">
        <v>0.2</v>
      </c>
      <c r="E106" s="30">
        <v>0.2</v>
      </c>
      <c r="F106" s="42">
        <f t="shared" si="1"/>
        <v>100</v>
      </c>
    </row>
    <row r="107" spans="1:6" s="6" customFormat="1" ht="38.4" customHeight="1" x14ac:dyDescent="0.25">
      <c r="A107" s="29" t="s">
        <v>277</v>
      </c>
      <c r="B107" s="13" t="s">
        <v>64</v>
      </c>
      <c r="C107" s="34" t="s">
        <v>42</v>
      </c>
      <c r="D107" s="30">
        <v>163.1</v>
      </c>
      <c r="E107" s="30">
        <v>163.1</v>
      </c>
      <c r="F107" s="42">
        <f t="shared" si="1"/>
        <v>100</v>
      </c>
    </row>
    <row r="108" spans="1:6" s="6" customFormat="1" ht="67.8" customHeight="1" x14ac:dyDescent="0.25">
      <c r="A108" s="29" t="s">
        <v>278</v>
      </c>
      <c r="B108" s="13" t="s">
        <v>64</v>
      </c>
      <c r="C108" s="34" t="s">
        <v>124</v>
      </c>
      <c r="D108" s="30">
        <v>5425.6</v>
      </c>
      <c r="E108" s="30">
        <v>5425.6</v>
      </c>
      <c r="F108" s="42">
        <f t="shared" si="1"/>
        <v>100</v>
      </c>
    </row>
    <row r="109" spans="1:6" s="6" customFormat="1" ht="68.400000000000006" customHeight="1" x14ac:dyDescent="0.25">
      <c r="A109" s="29" t="s">
        <v>279</v>
      </c>
      <c r="B109" s="13" t="s">
        <v>64</v>
      </c>
      <c r="C109" s="34" t="s">
        <v>85</v>
      </c>
      <c r="D109" s="30">
        <v>2064.8000000000002</v>
      </c>
      <c r="E109" s="30">
        <v>2064.8000000000002</v>
      </c>
      <c r="F109" s="42">
        <f t="shared" si="1"/>
        <v>100</v>
      </c>
    </row>
    <row r="110" spans="1:6" s="6" customFormat="1" ht="94.8" customHeight="1" x14ac:dyDescent="0.25">
      <c r="A110" s="29" t="s">
        <v>286</v>
      </c>
      <c r="B110" s="13" t="s">
        <v>64</v>
      </c>
      <c r="C110" s="34" t="s">
        <v>61</v>
      </c>
      <c r="D110" s="30">
        <v>6002.6</v>
      </c>
      <c r="E110" s="30">
        <v>6002.6</v>
      </c>
      <c r="F110" s="42">
        <f t="shared" si="1"/>
        <v>100</v>
      </c>
    </row>
    <row r="111" spans="1:6" s="6" customFormat="1" ht="65.400000000000006" customHeight="1" x14ac:dyDescent="0.25">
      <c r="A111" s="29" t="s">
        <v>287</v>
      </c>
      <c r="B111" s="13" t="s">
        <v>64</v>
      </c>
      <c r="C111" s="34" t="s">
        <v>116</v>
      </c>
      <c r="D111" s="30">
        <v>235.7</v>
      </c>
      <c r="E111" s="30">
        <v>235.7</v>
      </c>
      <c r="F111" s="42">
        <f t="shared" si="1"/>
        <v>100</v>
      </c>
    </row>
    <row r="112" spans="1:6" s="6" customFormat="1" ht="69.599999999999994" customHeight="1" x14ac:dyDescent="0.25">
      <c r="A112" s="29" t="s">
        <v>288</v>
      </c>
      <c r="B112" s="13" t="s">
        <v>83</v>
      </c>
      <c r="C112" s="33" t="s">
        <v>84</v>
      </c>
      <c r="D112" s="30">
        <v>31.9</v>
      </c>
      <c r="E112" s="30">
        <v>28.5261</v>
      </c>
      <c r="F112" s="42">
        <f t="shared" si="1"/>
        <v>89.42351097178684</v>
      </c>
    </row>
    <row r="113" spans="1:6" s="6" customFormat="1" ht="34.200000000000003" customHeight="1" x14ac:dyDescent="0.25">
      <c r="A113" s="29" t="s">
        <v>289</v>
      </c>
      <c r="B113" s="13" t="s">
        <v>65</v>
      </c>
      <c r="C113" s="13" t="s">
        <v>26</v>
      </c>
      <c r="D113" s="30">
        <v>56348.6</v>
      </c>
      <c r="E113" s="30">
        <v>55729.297460000002</v>
      </c>
      <c r="F113" s="42">
        <f t="shared" si="1"/>
        <v>98.900944229315385</v>
      </c>
    </row>
    <row r="114" spans="1:6" s="6" customFormat="1" ht="49.8" customHeight="1" x14ac:dyDescent="0.25">
      <c r="A114" s="29" t="s">
        <v>290</v>
      </c>
      <c r="B114" s="13" t="s">
        <v>98</v>
      </c>
      <c r="C114" s="13" t="s">
        <v>99</v>
      </c>
      <c r="D114" s="30">
        <v>270</v>
      </c>
      <c r="E114" s="30">
        <v>270</v>
      </c>
      <c r="F114" s="42">
        <f t="shared" si="1"/>
        <v>100</v>
      </c>
    </row>
    <row r="115" spans="1:6" s="6" customFormat="1" ht="17.399999999999999" customHeight="1" x14ac:dyDescent="0.25">
      <c r="A115" s="29" t="s">
        <v>291</v>
      </c>
      <c r="B115" s="13" t="s">
        <v>66</v>
      </c>
      <c r="C115" s="13" t="s">
        <v>21</v>
      </c>
      <c r="D115" s="30">
        <f>D116+D117</f>
        <v>2234825.5999999996</v>
      </c>
      <c r="E115" s="30">
        <f>E116+E117</f>
        <v>2234825.5999999996</v>
      </c>
      <c r="F115" s="42">
        <f t="shared" si="1"/>
        <v>100</v>
      </c>
    </row>
    <row r="116" spans="1:6" s="9" customFormat="1" ht="95.4" customHeight="1" x14ac:dyDescent="0.25">
      <c r="A116" s="29" t="s">
        <v>292</v>
      </c>
      <c r="B116" s="13" t="s">
        <v>66</v>
      </c>
      <c r="C116" s="34" t="s">
        <v>111</v>
      </c>
      <c r="D116" s="30">
        <v>1105704.2</v>
      </c>
      <c r="E116" s="30">
        <v>1105704.2</v>
      </c>
      <c r="F116" s="42">
        <f t="shared" si="1"/>
        <v>100</v>
      </c>
    </row>
    <row r="117" spans="1:6" s="10" customFormat="1" ht="64.2" customHeight="1" x14ac:dyDescent="0.25">
      <c r="A117" s="29" t="s">
        <v>294</v>
      </c>
      <c r="B117" s="13" t="s">
        <v>66</v>
      </c>
      <c r="C117" s="34" t="s">
        <v>58</v>
      </c>
      <c r="D117" s="30">
        <v>1129121.3999999999</v>
      </c>
      <c r="E117" s="30">
        <v>1129121.3999999999</v>
      </c>
      <c r="F117" s="42">
        <f t="shared" si="1"/>
        <v>100</v>
      </c>
    </row>
    <row r="118" spans="1:6" s="10" customFormat="1" x14ac:dyDescent="0.25">
      <c r="A118" s="29" t="s">
        <v>295</v>
      </c>
      <c r="B118" s="13" t="s">
        <v>268</v>
      </c>
      <c r="C118" s="13" t="s">
        <v>269</v>
      </c>
      <c r="D118" s="30">
        <f>D122+D119+D120+D121</f>
        <v>545743.54200000002</v>
      </c>
      <c r="E118" s="30">
        <f>E122+E119+E120+E121</f>
        <v>545743.54200000002</v>
      </c>
      <c r="F118" s="42">
        <f t="shared" si="1"/>
        <v>100</v>
      </c>
    </row>
    <row r="119" spans="1:6" s="10" customFormat="1" ht="125.4" customHeight="1" x14ac:dyDescent="0.25">
      <c r="A119" s="29" t="s">
        <v>299</v>
      </c>
      <c r="B119" s="13" t="s">
        <v>300</v>
      </c>
      <c r="C119" s="13" t="s">
        <v>353</v>
      </c>
      <c r="D119" s="30">
        <v>1707</v>
      </c>
      <c r="E119" s="30">
        <v>1707</v>
      </c>
      <c r="F119" s="42">
        <f t="shared" si="1"/>
        <v>100</v>
      </c>
    </row>
    <row r="120" spans="1:6" s="10" customFormat="1" ht="65.400000000000006" customHeight="1" x14ac:dyDescent="0.25">
      <c r="A120" s="29" t="s">
        <v>318</v>
      </c>
      <c r="B120" s="13" t="s">
        <v>301</v>
      </c>
      <c r="C120" s="13" t="s">
        <v>281</v>
      </c>
      <c r="D120" s="30">
        <v>4075.7</v>
      </c>
      <c r="E120" s="30">
        <v>4075.7</v>
      </c>
      <c r="F120" s="42">
        <f t="shared" si="1"/>
        <v>100</v>
      </c>
    </row>
    <row r="121" spans="1:6" s="10" customFormat="1" ht="112.8" customHeight="1" x14ac:dyDescent="0.25">
      <c r="A121" s="29" t="s">
        <v>319</v>
      </c>
      <c r="B121" s="13" t="s">
        <v>302</v>
      </c>
      <c r="C121" s="13" t="s">
        <v>282</v>
      </c>
      <c r="D121" s="30">
        <v>98522.8</v>
      </c>
      <c r="E121" s="30">
        <v>98522.8</v>
      </c>
      <c r="F121" s="42">
        <f t="shared" si="1"/>
        <v>100</v>
      </c>
    </row>
    <row r="122" spans="1:6" s="10" customFormat="1" ht="37.799999999999997" customHeight="1" x14ac:dyDescent="0.25">
      <c r="A122" s="29" t="s">
        <v>320</v>
      </c>
      <c r="B122" s="13" t="s">
        <v>303</v>
      </c>
      <c r="C122" s="13" t="s">
        <v>270</v>
      </c>
      <c r="D122" s="30">
        <f>D123+D125+D124+D126+D127+D129+D128</f>
        <v>441438.04199999996</v>
      </c>
      <c r="E122" s="30">
        <f>E123+E125+E124+E126+E127+E129+E128</f>
        <v>441438.04199999996</v>
      </c>
      <c r="F122" s="42">
        <f t="shared" si="1"/>
        <v>100</v>
      </c>
    </row>
    <row r="123" spans="1:6" s="10" customFormat="1" ht="93.6" customHeight="1" x14ac:dyDescent="0.25">
      <c r="A123" s="29" t="s">
        <v>321</v>
      </c>
      <c r="B123" s="13" t="s">
        <v>303</v>
      </c>
      <c r="C123" s="21" t="s">
        <v>271</v>
      </c>
      <c r="D123" s="30">
        <v>500</v>
      </c>
      <c r="E123" s="30">
        <v>500</v>
      </c>
      <c r="F123" s="42">
        <f t="shared" si="1"/>
        <v>100</v>
      </c>
    </row>
    <row r="124" spans="1:6" s="10" customFormat="1" ht="81" customHeight="1" x14ac:dyDescent="0.25">
      <c r="A124" s="29" t="s">
        <v>322</v>
      </c>
      <c r="B124" s="13" t="s">
        <v>303</v>
      </c>
      <c r="C124" s="21" t="s">
        <v>283</v>
      </c>
      <c r="D124" s="30">
        <v>70529.3</v>
      </c>
      <c r="E124" s="30">
        <v>70529.3</v>
      </c>
      <c r="F124" s="42">
        <f t="shared" si="1"/>
        <v>100</v>
      </c>
    </row>
    <row r="125" spans="1:6" s="10" customFormat="1" ht="81.599999999999994" customHeight="1" x14ac:dyDescent="0.25">
      <c r="A125" s="29" t="s">
        <v>323</v>
      </c>
      <c r="B125" s="13" t="s">
        <v>303</v>
      </c>
      <c r="C125" s="21" t="s">
        <v>280</v>
      </c>
      <c r="D125" s="30">
        <v>350260.8</v>
      </c>
      <c r="E125" s="30">
        <v>350260.8</v>
      </c>
      <c r="F125" s="42">
        <f t="shared" si="1"/>
        <v>100</v>
      </c>
    </row>
    <row r="126" spans="1:6" s="10" customFormat="1" ht="97.8" customHeight="1" x14ac:dyDescent="0.25">
      <c r="A126" s="29" t="s">
        <v>325</v>
      </c>
      <c r="B126" s="13" t="s">
        <v>303</v>
      </c>
      <c r="C126" s="21" t="s">
        <v>284</v>
      </c>
      <c r="D126" s="30">
        <v>11322.2</v>
      </c>
      <c r="E126" s="30">
        <v>11322.2</v>
      </c>
      <c r="F126" s="42">
        <f t="shared" si="1"/>
        <v>100</v>
      </c>
    </row>
    <row r="127" spans="1:6" s="10" customFormat="1" ht="126" customHeight="1" x14ac:dyDescent="0.25">
      <c r="A127" s="29" t="s">
        <v>332</v>
      </c>
      <c r="B127" s="13" t="s">
        <v>303</v>
      </c>
      <c r="C127" s="21" t="s">
        <v>285</v>
      </c>
      <c r="D127" s="30">
        <v>416</v>
      </c>
      <c r="E127" s="30">
        <v>416</v>
      </c>
      <c r="F127" s="42">
        <f t="shared" si="1"/>
        <v>100</v>
      </c>
    </row>
    <row r="128" spans="1:6" s="10" customFormat="1" ht="99" customHeight="1" x14ac:dyDescent="0.25">
      <c r="A128" s="29" t="s">
        <v>337</v>
      </c>
      <c r="B128" s="13" t="s">
        <v>303</v>
      </c>
      <c r="C128" s="21" t="s">
        <v>296</v>
      </c>
      <c r="D128" s="30">
        <v>663.3</v>
      </c>
      <c r="E128" s="30">
        <v>663.3</v>
      </c>
      <c r="F128" s="42">
        <f t="shared" si="1"/>
        <v>100</v>
      </c>
    </row>
    <row r="129" spans="1:6" s="10" customFormat="1" ht="65.400000000000006" customHeight="1" x14ac:dyDescent="0.25">
      <c r="A129" s="29" t="s">
        <v>338</v>
      </c>
      <c r="B129" s="13" t="s">
        <v>303</v>
      </c>
      <c r="C129" s="21" t="s">
        <v>293</v>
      </c>
      <c r="D129" s="30">
        <v>7746.442</v>
      </c>
      <c r="E129" s="30">
        <v>7746.442</v>
      </c>
      <c r="F129" s="42">
        <f t="shared" si="1"/>
        <v>100</v>
      </c>
    </row>
    <row r="130" spans="1:6" s="10" customFormat="1" x14ac:dyDescent="0.25">
      <c r="A130" s="29" t="s">
        <v>340</v>
      </c>
      <c r="B130" s="13" t="s">
        <v>312</v>
      </c>
      <c r="C130" s="21" t="s">
        <v>313</v>
      </c>
      <c r="D130" s="30">
        <f>D131</f>
        <v>2833.36103</v>
      </c>
      <c r="E130" s="30">
        <f>E131</f>
        <v>3783.36103</v>
      </c>
      <c r="F130" s="42" t="s">
        <v>361</v>
      </c>
    </row>
    <row r="131" spans="1:6" s="10" customFormat="1" x14ac:dyDescent="0.25">
      <c r="A131" s="29" t="s">
        <v>348</v>
      </c>
      <c r="B131" s="13" t="s">
        <v>315</v>
      </c>
      <c r="C131" s="13" t="s">
        <v>314</v>
      </c>
      <c r="D131" s="30">
        <v>2833.36103</v>
      </c>
      <c r="E131" s="30">
        <v>3783.36103</v>
      </c>
      <c r="F131" s="42" t="s">
        <v>361</v>
      </c>
    </row>
    <row r="132" spans="1:6" s="10" customFormat="1" ht="64.2" customHeight="1" x14ac:dyDescent="0.25">
      <c r="A132" s="29" t="s">
        <v>349</v>
      </c>
      <c r="B132" s="13" t="s">
        <v>297</v>
      </c>
      <c r="C132" s="21" t="s">
        <v>298</v>
      </c>
      <c r="D132" s="30">
        <v>109231.83521</v>
      </c>
      <c r="E132" s="30">
        <v>109650.94351</v>
      </c>
      <c r="F132" s="42">
        <f t="shared" si="1"/>
        <v>100.38368695279563</v>
      </c>
    </row>
    <row r="133" spans="1:6" s="10" customFormat="1" ht="49.8" customHeight="1" x14ac:dyDescent="0.25">
      <c r="A133" s="29" t="s">
        <v>350</v>
      </c>
      <c r="B133" s="35" t="s">
        <v>316</v>
      </c>
      <c r="C133" s="36" t="s">
        <v>317</v>
      </c>
      <c r="D133" s="37">
        <v>-81883.150769999993</v>
      </c>
      <c r="E133" s="37">
        <v>-81883.150769999993</v>
      </c>
      <c r="F133" s="42">
        <f t="shared" si="1"/>
        <v>100</v>
      </c>
    </row>
    <row r="134" spans="1:6" s="11" customFormat="1" ht="15.6" thickBot="1" x14ac:dyDescent="0.3">
      <c r="A134" s="29" t="s">
        <v>351</v>
      </c>
      <c r="B134" s="38"/>
      <c r="C134" s="38" t="s">
        <v>20</v>
      </c>
      <c r="D134" s="39">
        <f>D76+D8</f>
        <v>11903419.503899999</v>
      </c>
      <c r="E134" s="39">
        <f>E76+E8</f>
        <v>12002975.233129999</v>
      </c>
      <c r="F134" s="42">
        <f t="shared" si="1"/>
        <v>100.83636243515892</v>
      </c>
    </row>
    <row r="135" spans="1:6" x14ac:dyDescent="0.25">
      <c r="A135" s="22"/>
      <c r="B135" s="23"/>
      <c r="C135" s="23"/>
      <c r="D135" s="24"/>
      <c r="E135" s="24"/>
      <c r="F135" s="43"/>
    </row>
  </sheetData>
  <mergeCells count="10">
    <mergeCell ref="E5:F5"/>
    <mergeCell ref="F1:H1"/>
    <mergeCell ref="E2:F2"/>
    <mergeCell ref="A3:F3"/>
    <mergeCell ref="C2:D2"/>
    <mergeCell ref="C1:D1"/>
    <mergeCell ref="A5:A6"/>
    <mergeCell ref="B5:B6"/>
    <mergeCell ref="C5:C6"/>
    <mergeCell ref="D5:D6"/>
  </mergeCells>
  <phoneticPr fontId="0" type="noConversion"/>
  <pageMargins left="0.78740157480314965" right="0.39370078740157483" top="0.78740157480314965" bottom="0.78740157480314965" header="0.9055118110236221" footer="0.31496062992125984"/>
  <pageSetup paperSize="9" scale="55" fitToWidth="5" fitToHeight="5" orientation="portrait" r:id="rId1"/>
  <headerFooter alignWithMargins="0">
    <oddFooter>&amp;C&amp;"Liberation Serif,обычный"&amp;11страница &amp;P из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приложение 1</vt:lpstr>
      <vt:lpstr>'приложение 1'!Заголовки_для_печати</vt:lpstr>
      <vt:lpstr>'приложение 1'!Область_печати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Лежнин Д.Г.</dc:creator>
  <cp:lastModifiedBy>Виноградова Александра Андреевна</cp:lastModifiedBy>
  <cp:lastPrinted>2026-04-14T05:47:17Z</cp:lastPrinted>
  <dcterms:created xsi:type="dcterms:W3CDTF">1996-10-08T23:32:33Z</dcterms:created>
  <dcterms:modified xsi:type="dcterms:W3CDTF">2026-04-29T04:48:44Z</dcterms:modified>
</cp:coreProperties>
</file>